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8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9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0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11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1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13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1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5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16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17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AndConstr\Common\Forms\DEVELOPMENT AREA\Judith\"/>
    </mc:Choice>
  </mc:AlternateContent>
  <xr:revisionPtr revIDLastSave="0" documentId="13_ncr:1_{045116D9-CEA9-4809-BE25-DB318CAD01DE}" xr6:coauthVersionLast="47" xr6:coauthVersionMax="47" xr10:uidLastSave="{00000000-0000-0000-0000-000000000000}"/>
  <workbookProtection workbookAlgorithmName="SHA-512" workbookHashValue="hKC8TYks3qaHYdu7f6V0WM7UYifofdDLAmnjVdKsgonWl/ZHfa7GsKPqSV7fM9IbPEcAQKkf+ppuwXW8m7m8rg==" workbookSaltValue="28eO/n283TYYVrotd9XvXQ==" workbookSpinCount="100000" lockStructure="1"/>
  <bookViews>
    <workbookView xWindow="2175" yWindow="945" windowWidth="20400" windowHeight="13305" tabRatio="699" xr2:uid="{00000000-000D-0000-FFFF-FFFF00000000}"/>
  </bookViews>
  <sheets>
    <sheet name="BDC 274.1" sheetId="1" r:id="rId1"/>
    <sheet name="BDC 271.1" sheetId="2" r:id="rId2"/>
    <sheet name="BDC 125E.1" sheetId="29" r:id="rId3"/>
    <sheet name="BDC 125E.1 (2)" sheetId="40" r:id="rId4"/>
    <sheet name="BDC 125E.1 (3)" sheetId="41" r:id="rId5"/>
    <sheet name="BDC 125E.1 (4)" sheetId="42" r:id="rId6"/>
    <sheet name="BDC 125E.1 (5)" sheetId="56" r:id="rId7"/>
    <sheet name="BDC 125E.1 (6)" sheetId="35" r:id="rId8"/>
    <sheet name="BDC 125E.1 (7)" sheetId="36" r:id="rId9"/>
    <sheet name="BDC 125E.1 (8)" sheetId="37" r:id="rId10"/>
    <sheet name="BDC 125E.1 (9)" sheetId="38" r:id="rId11"/>
    <sheet name="BDC 125E.1 (10)" sheetId="43" r:id="rId12"/>
    <sheet name="BDC 125E.1 (11)" sheetId="44" r:id="rId13"/>
    <sheet name="BDC 125E.1 (12)" sheetId="45" r:id="rId14"/>
    <sheet name="BDC 125E.1 (13)" sheetId="46" r:id="rId15"/>
    <sheet name="BDC 125E.1 (14)" sheetId="47" r:id="rId16"/>
    <sheet name="BDC 125E.1 (15)" sheetId="48" r:id="rId17"/>
    <sheet name="BDC 272.1" sheetId="49" r:id="rId18"/>
    <sheet name="BDC 272.1 (2)" sheetId="50" r:id="rId19"/>
    <sheet name="BDC 275.1" sheetId="4" r:id="rId20"/>
    <sheet name="BDC 124E.1" sheetId="27" r:id="rId21"/>
    <sheet name="BDC 124E.1 (2)" sheetId="54" r:id="rId22"/>
    <sheet name="BDC 124E.1 (3)" sheetId="53" r:id="rId23"/>
    <sheet name="BDC 124E.1 (4)" sheetId="55" r:id="rId24"/>
    <sheet name="BDC 124E.1 (5)" sheetId="52" r:id="rId25"/>
  </sheets>
  <definedNames>
    <definedName name="_xlnm.Print_Area" localSheetId="20">'BDC 124E.1'!$A$1:$V$39</definedName>
    <definedName name="_xlnm.Print_Area" localSheetId="21">'BDC 124E.1 (2)'!$A$1:$V$39</definedName>
    <definedName name="_xlnm.Print_Area" localSheetId="22">'BDC 124E.1 (3)'!$A$1:$V$39</definedName>
    <definedName name="_xlnm.Print_Area" localSheetId="23">'BDC 124E.1 (4)'!$A$1:$V$39</definedName>
    <definedName name="_xlnm.Print_Area" localSheetId="24">'BDC 124E.1 (5)'!$A$1:$V$38</definedName>
    <definedName name="_xlnm.Print_Area" localSheetId="2">'BDC 125E.1'!$A$1:$R$57</definedName>
    <definedName name="_xlnm.Print_Area" localSheetId="11">'BDC 125E.1 (10)'!$A$1:$R$57</definedName>
    <definedName name="_xlnm.Print_Area" localSheetId="12">'BDC 125E.1 (11)'!$A$1:$R$57</definedName>
    <definedName name="_xlnm.Print_Area" localSheetId="13">'BDC 125E.1 (12)'!$A$1:$R$57</definedName>
    <definedName name="_xlnm.Print_Area" localSheetId="14">'BDC 125E.1 (13)'!$A$1:$R$57</definedName>
    <definedName name="_xlnm.Print_Area" localSheetId="15">'BDC 125E.1 (14)'!$A$1:$R$57</definedName>
    <definedName name="_xlnm.Print_Area" localSheetId="16">'BDC 125E.1 (15)'!$A$1:$R$57</definedName>
    <definedName name="_xlnm.Print_Area" localSheetId="3">'BDC 125E.1 (2)'!$A$1:$R$57</definedName>
    <definedName name="_xlnm.Print_Area" localSheetId="4">'BDC 125E.1 (3)'!$A$1:$R$57</definedName>
    <definedName name="_xlnm.Print_Area" localSheetId="5">'BDC 125E.1 (4)'!$A$1:$R$57</definedName>
    <definedName name="_xlnm.Print_Area" localSheetId="6">'BDC 125E.1 (5)'!$A$1:$R$57</definedName>
    <definedName name="_xlnm.Print_Area" localSheetId="7">'BDC 125E.1 (6)'!$A$1:$R$57</definedName>
    <definedName name="_xlnm.Print_Area" localSheetId="8">'BDC 125E.1 (7)'!$A$1:$R$57</definedName>
    <definedName name="_xlnm.Print_Area" localSheetId="9">'BDC 125E.1 (8)'!$A$1:$R$57</definedName>
    <definedName name="_xlnm.Print_Area" localSheetId="10">'BDC 125E.1 (9)'!$A$1:$R$57</definedName>
    <definedName name="_xlnm.Print_Area" localSheetId="1">'BDC 271.1'!$A$1:$R$45</definedName>
    <definedName name="_xlnm.Print_Area" localSheetId="17">'BDC 272.1'!$A$1:$S$45</definedName>
    <definedName name="_xlnm.Print_Area" localSheetId="18">'BDC 272.1 (2)'!$A$1:$S$45</definedName>
    <definedName name="_xlnm.Print_Area" localSheetId="0">'BDC 274.1'!$A$1:$X$49</definedName>
    <definedName name="_xlnm.Print_Area" localSheetId="19">'BDC 275.1'!$A$1:$Q$43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48" l="1"/>
  <c r="O39" i="48"/>
  <c r="M39" i="48"/>
  <c r="M37" i="48"/>
  <c r="O39" i="47"/>
  <c r="M39" i="47"/>
  <c r="M37" i="47"/>
  <c r="M34" i="47"/>
  <c r="O39" i="46"/>
  <c r="M39" i="46"/>
  <c r="M37" i="46"/>
  <c r="M34" i="46"/>
  <c r="O39" i="45"/>
  <c r="M39" i="45"/>
  <c r="M37" i="45"/>
  <c r="M34" i="45"/>
  <c r="O39" i="44"/>
  <c r="M39" i="44"/>
  <c r="M37" i="44"/>
  <c r="M34" i="44"/>
  <c r="O39" i="43"/>
  <c r="M39" i="43"/>
  <c r="M37" i="43"/>
  <c r="M34" i="43"/>
  <c r="O39" i="38"/>
  <c r="M39" i="38"/>
  <c r="M37" i="38"/>
  <c r="M34" i="38"/>
  <c r="O39" i="37"/>
  <c r="M39" i="37"/>
  <c r="M37" i="37"/>
  <c r="M34" i="37"/>
  <c r="O39" i="36"/>
  <c r="M39" i="36"/>
  <c r="M37" i="36"/>
  <c r="M34" i="36"/>
  <c r="O39" i="35"/>
  <c r="M39" i="35"/>
  <c r="M37" i="35"/>
  <c r="M34" i="35"/>
  <c r="M39" i="56"/>
  <c r="O39" i="56"/>
  <c r="M37" i="56"/>
  <c r="M34" i="56"/>
  <c r="O39" i="42"/>
  <c r="M39" i="42"/>
  <c r="M37" i="42"/>
  <c r="M34" i="42"/>
  <c r="O39" i="41"/>
  <c r="M39" i="41"/>
  <c r="M37" i="41"/>
  <c r="M34" i="41"/>
  <c r="O39" i="29"/>
  <c r="M39" i="29"/>
  <c r="M37" i="29"/>
  <c r="M34" i="29"/>
  <c r="O39" i="40" l="1"/>
  <c r="M39" i="40"/>
  <c r="M37" i="40"/>
  <c r="M34" i="40"/>
  <c r="B22" i="2" l="1"/>
  <c r="B21" i="2" l="1"/>
  <c r="C22" i="2"/>
  <c r="J43" i="56" l="1"/>
  <c r="Q43" i="56" s="1"/>
  <c r="M40" i="56"/>
  <c r="M38" i="56"/>
  <c r="M36" i="56"/>
  <c r="U31" i="56"/>
  <c r="U30" i="56"/>
  <c r="L30" i="56"/>
  <c r="U29" i="56"/>
  <c r="L29" i="56"/>
  <c r="U28" i="56"/>
  <c r="L28" i="56"/>
  <c r="U27" i="56"/>
  <c r="L27" i="56"/>
  <c r="U26" i="56"/>
  <c r="L26" i="56"/>
  <c r="U25" i="56"/>
  <c r="L25" i="56"/>
  <c r="U24" i="56"/>
  <c r="L24" i="56"/>
  <c r="U23" i="56"/>
  <c r="L23" i="56"/>
  <c r="U22" i="56"/>
  <c r="L22" i="56"/>
  <c r="U21" i="56"/>
  <c r="O21" i="56"/>
  <c r="L21" i="56"/>
  <c r="O20" i="56"/>
  <c r="P11" i="56"/>
  <c r="I11" i="56"/>
  <c r="D11" i="56"/>
  <c r="R10" i="56"/>
  <c r="P10" i="56"/>
  <c r="D10" i="56"/>
  <c r="R9" i="56"/>
  <c r="D9" i="56"/>
  <c r="Q8" i="56"/>
  <c r="D8" i="56"/>
  <c r="Q6" i="56"/>
  <c r="L32" i="56" l="1"/>
  <c r="O32" i="56" s="1"/>
  <c r="U32" i="56"/>
  <c r="M43" i="56"/>
  <c r="O43" i="56"/>
  <c r="O45" i="56" s="1"/>
  <c r="G22" i="2" s="1"/>
  <c r="I22" i="2" s="1"/>
  <c r="Q45" i="56"/>
  <c r="K22" i="2" s="1"/>
  <c r="M36" i="48" l="1"/>
  <c r="M36" i="47"/>
  <c r="M36" i="46"/>
  <c r="M36" i="45"/>
  <c r="M36" i="44"/>
  <c r="M36" i="43"/>
  <c r="M36" i="38"/>
  <c r="M36" i="37"/>
  <c r="M36" i="36"/>
  <c r="M36" i="35"/>
  <c r="M36" i="42"/>
  <c r="M36" i="41"/>
  <c r="M36" i="40"/>
  <c r="M36" i="29"/>
  <c r="U36" i="55"/>
  <c r="S36" i="55"/>
  <c r="M36" i="55"/>
  <c r="K36" i="55"/>
  <c r="I36" i="55"/>
  <c r="U35" i="55"/>
  <c r="S35" i="55"/>
  <c r="M35" i="55"/>
  <c r="K35" i="55"/>
  <c r="I35" i="55"/>
  <c r="U34" i="55"/>
  <c r="S34" i="55"/>
  <c r="M34" i="55"/>
  <c r="K34" i="55"/>
  <c r="I34" i="55"/>
  <c r="U33" i="55"/>
  <c r="S33" i="55"/>
  <c r="M33" i="55"/>
  <c r="K33" i="55"/>
  <c r="I33" i="55"/>
  <c r="U32" i="55"/>
  <c r="S32" i="55"/>
  <c r="M32" i="55"/>
  <c r="K32" i="55"/>
  <c r="I32" i="55"/>
  <c r="U31" i="55"/>
  <c r="S31" i="55"/>
  <c r="M31" i="55"/>
  <c r="K31" i="55"/>
  <c r="I31" i="55"/>
  <c r="U30" i="55"/>
  <c r="S30" i="55"/>
  <c r="M30" i="55"/>
  <c r="K30" i="55"/>
  <c r="I30" i="55"/>
  <c r="S29" i="55"/>
  <c r="K29" i="55"/>
  <c r="I29" i="55"/>
  <c r="M29" i="55"/>
  <c r="U29" i="55"/>
  <c r="V11" i="55"/>
  <c r="S11" i="55"/>
  <c r="D11" i="55"/>
  <c r="V10" i="55"/>
  <c r="D10" i="55"/>
  <c r="D9" i="55"/>
  <c r="V8" i="55"/>
  <c r="D8" i="55"/>
  <c r="U6" i="55"/>
  <c r="U36" i="54"/>
  <c r="S36" i="54"/>
  <c r="M36" i="54"/>
  <c r="K36" i="54"/>
  <c r="I36" i="54"/>
  <c r="U35" i="54"/>
  <c r="S35" i="54"/>
  <c r="M35" i="54"/>
  <c r="K35" i="54"/>
  <c r="I35" i="54"/>
  <c r="U34" i="54"/>
  <c r="S34" i="54"/>
  <c r="M34" i="54"/>
  <c r="K34" i="54"/>
  <c r="I34" i="54"/>
  <c r="U33" i="54"/>
  <c r="S33" i="54"/>
  <c r="M33" i="54"/>
  <c r="K33" i="54"/>
  <c r="I33" i="54"/>
  <c r="U32" i="54"/>
  <c r="S32" i="54"/>
  <c r="M32" i="54"/>
  <c r="K32" i="54"/>
  <c r="I32" i="54"/>
  <c r="U31" i="54"/>
  <c r="S31" i="54"/>
  <c r="M31" i="54"/>
  <c r="K31" i="54"/>
  <c r="I31" i="54"/>
  <c r="U30" i="54"/>
  <c r="S30" i="54"/>
  <c r="M30" i="54"/>
  <c r="K30" i="54"/>
  <c r="I30" i="54"/>
  <c r="U29" i="54"/>
  <c r="S29" i="54"/>
  <c r="M29" i="54"/>
  <c r="K29" i="54"/>
  <c r="I29" i="54"/>
  <c r="V11" i="54"/>
  <c r="S11" i="54"/>
  <c r="D11" i="54"/>
  <c r="V10" i="54"/>
  <c r="D10" i="54"/>
  <c r="D9" i="54"/>
  <c r="V8" i="54"/>
  <c r="D8" i="54"/>
  <c r="U6" i="54"/>
  <c r="U36" i="53"/>
  <c r="S36" i="53"/>
  <c r="M36" i="53"/>
  <c r="K36" i="53"/>
  <c r="I36" i="53"/>
  <c r="U35" i="53"/>
  <c r="S35" i="53"/>
  <c r="M35" i="53"/>
  <c r="K35" i="53"/>
  <c r="I35" i="53"/>
  <c r="U34" i="53"/>
  <c r="S34" i="53"/>
  <c r="M34" i="53"/>
  <c r="K34" i="53"/>
  <c r="I34" i="53"/>
  <c r="U33" i="53"/>
  <c r="S33" i="53"/>
  <c r="M33" i="53"/>
  <c r="K33" i="53"/>
  <c r="I33" i="53"/>
  <c r="U32" i="53"/>
  <c r="S32" i="53"/>
  <c r="M32" i="53"/>
  <c r="K32" i="53"/>
  <c r="I32" i="53"/>
  <c r="U31" i="53"/>
  <c r="S31" i="53"/>
  <c r="M31" i="53"/>
  <c r="K31" i="53"/>
  <c r="I31" i="53"/>
  <c r="U30" i="53"/>
  <c r="S30" i="53"/>
  <c r="M30" i="53"/>
  <c r="K30" i="53"/>
  <c r="I30" i="53"/>
  <c r="S29" i="53"/>
  <c r="K29" i="53"/>
  <c r="I29" i="53"/>
  <c r="M29" i="53"/>
  <c r="U29" i="53"/>
  <c r="V11" i="53"/>
  <c r="S11" i="53"/>
  <c r="D11" i="53"/>
  <c r="V10" i="53"/>
  <c r="D10" i="53"/>
  <c r="D9" i="53"/>
  <c r="V8" i="53"/>
  <c r="D8" i="53"/>
  <c r="U6" i="53"/>
  <c r="U36" i="52"/>
  <c r="S36" i="52"/>
  <c r="M36" i="52"/>
  <c r="K36" i="52"/>
  <c r="I36" i="52"/>
  <c r="U35" i="52"/>
  <c r="S35" i="52"/>
  <c r="M35" i="52"/>
  <c r="K35" i="52"/>
  <c r="I35" i="52"/>
  <c r="U34" i="52"/>
  <c r="S34" i="52"/>
  <c r="M34" i="52"/>
  <c r="K34" i="52"/>
  <c r="I34" i="52"/>
  <c r="U33" i="52"/>
  <c r="S33" i="52"/>
  <c r="M33" i="52"/>
  <c r="K33" i="52"/>
  <c r="I33" i="52"/>
  <c r="U32" i="52"/>
  <c r="S32" i="52"/>
  <c r="M32" i="52"/>
  <c r="K32" i="52"/>
  <c r="I32" i="52"/>
  <c r="U31" i="52"/>
  <c r="S31" i="52"/>
  <c r="M31" i="52"/>
  <c r="K31" i="52"/>
  <c r="I31" i="52"/>
  <c r="U30" i="52"/>
  <c r="S30" i="52"/>
  <c r="M30" i="52"/>
  <c r="K30" i="52"/>
  <c r="I30" i="52"/>
  <c r="S29" i="52"/>
  <c r="K29" i="52"/>
  <c r="I29" i="52"/>
  <c r="M29" i="52"/>
  <c r="U29" i="52"/>
  <c r="V11" i="52"/>
  <c r="S11" i="52"/>
  <c r="D11" i="52"/>
  <c r="V10" i="52"/>
  <c r="D10" i="52"/>
  <c r="D9" i="52"/>
  <c r="V8" i="52"/>
  <c r="D8" i="52"/>
  <c r="U6" i="52"/>
  <c r="O7" i="50"/>
  <c r="O7" i="49"/>
  <c r="P11" i="50"/>
  <c r="M11" i="50"/>
  <c r="H12" i="50"/>
  <c r="D12" i="50"/>
  <c r="D11" i="50"/>
  <c r="D10" i="50"/>
  <c r="D9" i="50"/>
  <c r="P9" i="50"/>
  <c r="P11" i="49"/>
  <c r="M11" i="49"/>
  <c r="P9" i="49"/>
  <c r="H12" i="49"/>
  <c r="D12" i="49"/>
  <c r="D11" i="49"/>
  <c r="D10" i="49"/>
  <c r="D9" i="49"/>
  <c r="N34" i="50"/>
  <c r="N35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C32" i="2"/>
  <c r="C31" i="2"/>
  <c r="C30" i="2"/>
  <c r="C29" i="2"/>
  <c r="C28" i="2"/>
  <c r="B32" i="2"/>
  <c r="B31" i="2"/>
  <c r="B30" i="2"/>
  <c r="B29" i="2"/>
  <c r="B28" i="2"/>
  <c r="C27" i="2"/>
  <c r="B27" i="2"/>
  <c r="Q45" i="48"/>
  <c r="K32" i="2" s="1"/>
  <c r="M32" i="2" s="1"/>
  <c r="O45" i="48"/>
  <c r="G32" i="2" s="1"/>
  <c r="I32" i="2" s="1"/>
  <c r="Q43" i="48"/>
  <c r="J43" i="48"/>
  <c r="M40" i="48"/>
  <c r="M38" i="48"/>
  <c r="U31" i="48"/>
  <c r="L31" i="48"/>
  <c r="U30" i="48"/>
  <c r="L30" i="48"/>
  <c r="U29" i="48"/>
  <c r="L29" i="48"/>
  <c r="U28" i="48"/>
  <c r="L28" i="48"/>
  <c r="U27" i="48"/>
  <c r="L27" i="48"/>
  <c r="U26" i="48"/>
  <c r="L26" i="48"/>
  <c r="U25" i="48"/>
  <c r="L25" i="48"/>
  <c r="U24" i="48"/>
  <c r="L24" i="48"/>
  <c r="U23" i="48"/>
  <c r="L23" i="48"/>
  <c r="U22" i="48"/>
  <c r="L22" i="48"/>
  <c r="U21" i="48"/>
  <c r="O21" i="48"/>
  <c r="L21" i="48"/>
  <c r="O20" i="48"/>
  <c r="P11" i="48"/>
  <c r="I11" i="48"/>
  <c r="D11" i="48"/>
  <c r="R10" i="48"/>
  <c r="P10" i="48"/>
  <c r="D10" i="48"/>
  <c r="R9" i="48"/>
  <c r="D9" i="48"/>
  <c r="Q8" i="48"/>
  <c r="D8" i="48"/>
  <c r="Q6" i="48"/>
  <c r="Q45" i="47"/>
  <c r="K31" i="2" s="1"/>
  <c r="M31" i="2" s="1"/>
  <c r="O45" i="47"/>
  <c r="G31" i="2" s="1"/>
  <c r="I31" i="2" s="1"/>
  <c r="Q43" i="47"/>
  <c r="J43" i="47"/>
  <c r="M40" i="47"/>
  <c r="M38" i="47"/>
  <c r="U31" i="47"/>
  <c r="L31" i="47"/>
  <c r="U30" i="47"/>
  <c r="L30" i="47"/>
  <c r="U29" i="47"/>
  <c r="L29" i="47"/>
  <c r="U28" i="47"/>
  <c r="L28" i="47"/>
  <c r="U27" i="47"/>
  <c r="L27" i="47"/>
  <c r="U26" i="47"/>
  <c r="L26" i="47"/>
  <c r="U25" i="47"/>
  <c r="L25" i="47"/>
  <c r="U24" i="47"/>
  <c r="L24" i="47"/>
  <c r="U23" i="47"/>
  <c r="L23" i="47"/>
  <c r="U22" i="47"/>
  <c r="L22" i="47"/>
  <c r="U21" i="47"/>
  <c r="O21" i="47"/>
  <c r="L21" i="47"/>
  <c r="O20" i="47"/>
  <c r="P11" i="47"/>
  <c r="I11" i="47"/>
  <c r="D11" i="47"/>
  <c r="R10" i="47"/>
  <c r="P10" i="47"/>
  <c r="D10" i="47"/>
  <c r="R9" i="47"/>
  <c r="D9" i="47"/>
  <c r="Q8" i="47"/>
  <c r="D8" i="47"/>
  <c r="Q6" i="47"/>
  <c r="Q45" i="46"/>
  <c r="K30" i="2" s="1"/>
  <c r="M30" i="2" s="1"/>
  <c r="O45" i="46"/>
  <c r="G30" i="2" s="1"/>
  <c r="I30" i="2" s="1"/>
  <c r="Q43" i="46"/>
  <c r="J43" i="46"/>
  <c r="M40" i="46"/>
  <c r="M38" i="46"/>
  <c r="U31" i="46"/>
  <c r="L31" i="46"/>
  <c r="U30" i="46"/>
  <c r="L30" i="46"/>
  <c r="U29" i="46"/>
  <c r="L29" i="46"/>
  <c r="U28" i="46"/>
  <c r="L28" i="46"/>
  <c r="U27" i="46"/>
  <c r="L27" i="46"/>
  <c r="U26" i="46"/>
  <c r="L26" i="46"/>
  <c r="U25" i="46"/>
  <c r="L25" i="46"/>
  <c r="U24" i="46"/>
  <c r="L24" i="46"/>
  <c r="U23" i="46"/>
  <c r="L23" i="46"/>
  <c r="U22" i="46"/>
  <c r="L22" i="46"/>
  <c r="U21" i="46"/>
  <c r="O21" i="46"/>
  <c r="L21" i="46"/>
  <c r="O20" i="46"/>
  <c r="P11" i="46"/>
  <c r="I11" i="46"/>
  <c r="D11" i="46"/>
  <c r="R10" i="46"/>
  <c r="P10" i="46"/>
  <c r="D10" i="46"/>
  <c r="R9" i="46"/>
  <c r="D9" i="46"/>
  <c r="Q8" i="46"/>
  <c r="D8" i="46"/>
  <c r="Q6" i="46"/>
  <c r="Q45" i="45"/>
  <c r="K29" i="2" s="1"/>
  <c r="M29" i="2" s="1"/>
  <c r="O45" i="45"/>
  <c r="G29" i="2" s="1"/>
  <c r="I29" i="2" s="1"/>
  <c r="Q43" i="45"/>
  <c r="J43" i="45"/>
  <c r="M40" i="45"/>
  <c r="M38" i="45"/>
  <c r="U31" i="45"/>
  <c r="L31" i="45"/>
  <c r="U30" i="45"/>
  <c r="L30" i="45"/>
  <c r="U29" i="45"/>
  <c r="L29" i="45"/>
  <c r="U28" i="45"/>
  <c r="L28" i="45"/>
  <c r="U27" i="45"/>
  <c r="L27" i="45"/>
  <c r="U26" i="45"/>
  <c r="L26" i="45"/>
  <c r="U25" i="45"/>
  <c r="L25" i="45"/>
  <c r="U24" i="45"/>
  <c r="L24" i="45"/>
  <c r="U23" i="45"/>
  <c r="L23" i="45"/>
  <c r="U22" i="45"/>
  <c r="L22" i="45"/>
  <c r="U21" i="45"/>
  <c r="O21" i="45"/>
  <c r="L21" i="45"/>
  <c r="O20" i="45"/>
  <c r="P11" i="45"/>
  <c r="I11" i="45"/>
  <c r="D11" i="45"/>
  <c r="R10" i="45"/>
  <c r="P10" i="45"/>
  <c r="D10" i="45"/>
  <c r="R9" i="45"/>
  <c r="D9" i="45"/>
  <c r="Q8" i="45"/>
  <c r="D8" i="45"/>
  <c r="Q6" i="45"/>
  <c r="O45" i="44"/>
  <c r="G28" i="2" s="1"/>
  <c r="I28" i="2" s="1"/>
  <c r="Q43" i="44"/>
  <c r="Q45" i="44"/>
  <c r="K28" i="2" s="1"/>
  <c r="M28" i="2" s="1"/>
  <c r="J43" i="44"/>
  <c r="M40" i="44"/>
  <c r="M38" i="44"/>
  <c r="U31" i="44"/>
  <c r="L31" i="44"/>
  <c r="U30" i="44"/>
  <c r="L30" i="44"/>
  <c r="U29" i="44"/>
  <c r="L29" i="44"/>
  <c r="U28" i="44"/>
  <c r="L28" i="44"/>
  <c r="U27" i="44"/>
  <c r="L27" i="44"/>
  <c r="U26" i="44"/>
  <c r="L26" i="44"/>
  <c r="U25" i="44"/>
  <c r="L25" i="44"/>
  <c r="U24" i="44"/>
  <c r="L24" i="44"/>
  <c r="U23" i="44"/>
  <c r="L23" i="44"/>
  <c r="U22" i="44"/>
  <c r="L22" i="44"/>
  <c r="U21" i="44"/>
  <c r="O21" i="44"/>
  <c r="L21" i="44"/>
  <c r="O20" i="44"/>
  <c r="P11" i="44"/>
  <c r="I11" i="44"/>
  <c r="D11" i="44"/>
  <c r="R10" i="44"/>
  <c r="P10" i="44"/>
  <c r="D10" i="44"/>
  <c r="R9" i="44"/>
  <c r="D9" i="44"/>
  <c r="Q8" i="44"/>
  <c r="D8" i="44"/>
  <c r="Q6" i="44"/>
  <c r="Q45" i="43"/>
  <c r="K27" i="2" s="1"/>
  <c r="M27" i="2" s="1"/>
  <c r="O45" i="43"/>
  <c r="G27" i="2" s="1"/>
  <c r="I27" i="2" s="1"/>
  <c r="Q43" i="43"/>
  <c r="J43" i="43"/>
  <c r="M40" i="43"/>
  <c r="M38" i="43"/>
  <c r="U31" i="43"/>
  <c r="L31" i="43"/>
  <c r="U30" i="43"/>
  <c r="L30" i="43"/>
  <c r="U29" i="43"/>
  <c r="L29" i="43"/>
  <c r="U28" i="43"/>
  <c r="L28" i="43"/>
  <c r="U27" i="43"/>
  <c r="L27" i="43"/>
  <c r="U26" i="43"/>
  <c r="L26" i="43"/>
  <c r="U25" i="43"/>
  <c r="L25" i="43"/>
  <c r="U24" i="43"/>
  <c r="L24" i="43"/>
  <c r="U23" i="43"/>
  <c r="L23" i="43"/>
  <c r="U22" i="43"/>
  <c r="L22" i="43"/>
  <c r="U21" i="43"/>
  <c r="O21" i="43"/>
  <c r="L21" i="43"/>
  <c r="O20" i="43"/>
  <c r="P11" i="43"/>
  <c r="I11" i="43"/>
  <c r="D11" i="43"/>
  <c r="R10" i="43"/>
  <c r="P10" i="43"/>
  <c r="D10" i="43"/>
  <c r="R9" i="43"/>
  <c r="D9" i="43"/>
  <c r="Q8" i="43"/>
  <c r="D8" i="43"/>
  <c r="Q6" i="43"/>
  <c r="Q45" i="41"/>
  <c r="K20" i="2" s="1"/>
  <c r="M20" i="2" s="1"/>
  <c r="Q45" i="42"/>
  <c r="Q45" i="35"/>
  <c r="K23" i="2" s="1"/>
  <c r="M23" i="2" s="1"/>
  <c r="Q45" i="36"/>
  <c r="K24" i="2" s="1"/>
  <c r="M24" i="2" s="1"/>
  <c r="Q45" i="37"/>
  <c r="K25" i="2" s="1"/>
  <c r="M25" i="2" s="1"/>
  <c r="Q45" i="38"/>
  <c r="K26" i="2" s="1"/>
  <c r="M26" i="2" s="1"/>
  <c r="O45" i="38"/>
  <c r="G26" i="2" s="1"/>
  <c r="I26" i="2" s="1"/>
  <c r="O45" i="37"/>
  <c r="G25" i="2" s="1"/>
  <c r="I25" i="2" s="1"/>
  <c r="O45" i="36"/>
  <c r="G24" i="2" s="1"/>
  <c r="I24" i="2" s="1"/>
  <c r="O45" i="35"/>
  <c r="G23" i="2" s="1"/>
  <c r="I23" i="2" s="1"/>
  <c r="O45" i="42"/>
  <c r="G21" i="2" s="1"/>
  <c r="I21" i="2" s="1"/>
  <c r="O45" i="41"/>
  <c r="G20" i="2" s="1"/>
  <c r="I20" i="2" s="1"/>
  <c r="O45" i="40"/>
  <c r="G19" i="2" s="1"/>
  <c r="I19" i="2" s="1"/>
  <c r="Q43" i="29"/>
  <c r="M40" i="36"/>
  <c r="B26" i="2"/>
  <c r="B25" i="2"/>
  <c r="B24" i="2"/>
  <c r="B23" i="2"/>
  <c r="B20" i="2"/>
  <c r="B19" i="2"/>
  <c r="I29" i="27"/>
  <c r="K29" i="27"/>
  <c r="M29" i="27"/>
  <c r="S29" i="27"/>
  <c r="U29" i="27"/>
  <c r="I30" i="27"/>
  <c r="K30" i="27"/>
  <c r="M30" i="27"/>
  <c r="S30" i="27"/>
  <c r="U30" i="27"/>
  <c r="I31" i="27"/>
  <c r="K31" i="27"/>
  <c r="M31" i="27"/>
  <c r="S31" i="27"/>
  <c r="U31" i="27"/>
  <c r="I32" i="27"/>
  <c r="K32" i="27"/>
  <c r="M32" i="27"/>
  <c r="S32" i="27"/>
  <c r="U32" i="27"/>
  <c r="I33" i="27"/>
  <c r="K33" i="27"/>
  <c r="M33" i="27"/>
  <c r="S33" i="27"/>
  <c r="U33" i="27"/>
  <c r="I34" i="27"/>
  <c r="K34" i="27"/>
  <c r="M34" i="27"/>
  <c r="S34" i="27"/>
  <c r="U34" i="27"/>
  <c r="I35" i="27"/>
  <c r="K35" i="27"/>
  <c r="M35" i="27"/>
  <c r="S35" i="27"/>
  <c r="U35" i="27"/>
  <c r="I36" i="27"/>
  <c r="K36" i="27"/>
  <c r="M36" i="27"/>
  <c r="S36" i="27"/>
  <c r="U36" i="27"/>
  <c r="V11" i="27"/>
  <c r="S11" i="27"/>
  <c r="V10" i="27"/>
  <c r="U6" i="27"/>
  <c r="C26" i="2"/>
  <c r="C25" i="2"/>
  <c r="C24" i="2"/>
  <c r="C23" i="2"/>
  <c r="C21" i="2"/>
  <c r="C20" i="2"/>
  <c r="C19" i="2"/>
  <c r="Q6" i="38"/>
  <c r="Q6" i="37"/>
  <c r="Q6" i="36"/>
  <c r="Q6" i="35"/>
  <c r="Q6" i="42"/>
  <c r="Q6" i="41"/>
  <c r="Q6" i="40"/>
  <c r="Q6" i="29"/>
  <c r="P11" i="38"/>
  <c r="P11" i="37"/>
  <c r="P11" i="36"/>
  <c r="P11" i="35"/>
  <c r="P11" i="42"/>
  <c r="P11" i="41"/>
  <c r="P11" i="40"/>
  <c r="D8" i="42"/>
  <c r="Q8" i="42"/>
  <c r="D9" i="42"/>
  <c r="R9" i="42"/>
  <c r="D10" i="42"/>
  <c r="P10" i="42"/>
  <c r="R10" i="42"/>
  <c r="D11" i="42"/>
  <c r="I11" i="42"/>
  <c r="O20" i="42"/>
  <c r="L21" i="42"/>
  <c r="O21" i="42"/>
  <c r="U21" i="42"/>
  <c r="L22" i="42"/>
  <c r="U22" i="42"/>
  <c r="L23" i="42"/>
  <c r="U23" i="42"/>
  <c r="L24" i="42"/>
  <c r="U24" i="42"/>
  <c r="L25" i="42"/>
  <c r="U25" i="42"/>
  <c r="L26" i="42"/>
  <c r="U26" i="42"/>
  <c r="L27" i="42"/>
  <c r="U27" i="42"/>
  <c r="L28" i="42"/>
  <c r="U28" i="42"/>
  <c r="L29" i="42"/>
  <c r="U29" i="42"/>
  <c r="L30" i="42"/>
  <c r="U30" i="42"/>
  <c r="L31" i="42"/>
  <c r="U31" i="42"/>
  <c r="M38" i="42"/>
  <c r="M40" i="42"/>
  <c r="J43" i="42"/>
  <c r="D8" i="41"/>
  <c r="Q8" i="41"/>
  <c r="D9" i="41"/>
  <c r="R9" i="41"/>
  <c r="D10" i="41"/>
  <c r="P10" i="41"/>
  <c r="R10" i="41"/>
  <c r="D11" i="41"/>
  <c r="I11" i="41"/>
  <c r="O20" i="41"/>
  <c r="L21" i="41"/>
  <c r="O21" i="41"/>
  <c r="U21" i="41"/>
  <c r="L22" i="41"/>
  <c r="U22" i="41"/>
  <c r="L23" i="41"/>
  <c r="U23" i="41"/>
  <c r="L24" i="41"/>
  <c r="U24" i="41"/>
  <c r="L25" i="41"/>
  <c r="U25" i="41"/>
  <c r="L26" i="41"/>
  <c r="U26" i="41"/>
  <c r="L27" i="41"/>
  <c r="U27" i="41"/>
  <c r="L28" i="41"/>
  <c r="U28" i="41"/>
  <c r="L29" i="41"/>
  <c r="U29" i="41"/>
  <c r="L30" i="41"/>
  <c r="U30" i="41"/>
  <c r="L31" i="41"/>
  <c r="U31" i="41"/>
  <c r="M38" i="41"/>
  <c r="M40" i="41"/>
  <c r="J43" i="41"/>
  <c r="Q43" i="41"/>
  <c r="D8" i="40"/>
  <c r="Q8" i="40"/>
  <c r="D9" i="40"/>
  <c r="R9" i="40"/>
  <c r="D10" i="40"/>
  <c r="P10" i="40"/>
  <c r="R10" i="40"/>
  <c r="D11" i="40"/>
  <c r="I11" i="40"/>
  <c r="O20" i="40"/>
  <c r="L21" i="40"/>
  <c r="O21" i="40"/>
  <c r="U21" i="40"/>
  <c r="L22" i="40"/>
  <c r="U22" i="40"/>
  <c r="L23" i="40"/>
  <c r="U23" i="40"/>
  <c r="L24" i="40"/>
  <c r="U24" i="40"/>
  <c r="L25" i="40"/>
  <c r="U25" i="40"/>
  <c r="L26" i="40"/>
  <c r="U26" i="40"/>
  <c r="L27" i="40"/>
  <c r="U27" i="40"/>
  <c r="L28" i="40"/>
  <c r="U28" i="40"/>
  <c r="L29" i="40"/>
  <c r="U29" i="40"/>
  <c r="L30" i="40"/>
  <c r="U30" i="40"/>
  <c r="L31" i="40"/>
  <c r="U31" i="40"/>
  <c r="M38" i="40"/>
  <c r="M40" i="40"/>
  <c r="J43" i="40"/>
  <c r="Q43" i="40"/>
  <c r="Q45" i="40"/>
  <c r="K19" i="2" s="1"/>
  <c r="M19" i="2" s="1"/>
  <c r="D8" i="38"/>
  <c r="Q8" i="38"/>
  <c r="D9" i="38"/>
  <c r="R9" i="38"/>
  <c r="D10" i="38"/>
  <c r="P10" i="38"/>
  <c r="R10" i="38"/>
  <c r="D11" i="38"/>
  <c r="I11" i="38"/>
  <c r="O20" i="38"/>
  <c r="L21" i="38"/>
  <c r="O21" i="38"/>
  <c r="U21" i="38"/>
  <c r="L22" i="38"/>
  <c r="U22" i="38"/>
  <c r="L23" i="38"/>
  <c r="U23" i="38"/>
  <c r="L24" i="38"/>
  <c r="U24" i="38"/>
  <c r="L25" i="38"/>
  <c r="U25" i="38"/>
  <c r="L26" i="38"/>
  <c r="U26" i="38"/>
  <c r="L27" i="38"/>
  <c r="U27" i="38"/>
  <c r="L28" i="38"/>
  <c r="U28" i="38"/>
  <c r="L29" i="38"/>
  <c r="U29" i="38"/>
  <c r="L30" i="38"/>
  <c r="U30" i="38"/>
  <c r="L31" i="38"/>
  <c r="U31" i="38"/>
  <c r="M38" i="38"/>
  <c r="M40" i="38"/>
  <c r="J43" i="38"/>
  <c r="Q43" i="38"/>
  <c r="D8" i="37"/>
  <c r="Q8" i="37"/>
  <c r="D9" i="37"/>
  <c r="R9" i="37"/>
  <c r="D10" i="37"/>
  <c r="P10" i="37"/>
  <c r="R10" i="37"/>
  <c r="D11" i="37"/>
  <c r="I11" i="37"/>
  <c r="O20" i="37"/>
  <c r="L21" i="37"/>
  <c r="O21" i="37"/>
  <c r="U21" i="37"/>
  <c r="L22" i="37"/>
  <c r="U22" i="37"/>
  <c r="L23" i="37"/>
  <c r="U23" i="37"/>
  <c r="L24" i="37"/>
  <c r="U24" i="37"/>
  <c r="L25" i="37"/>
  <c r="U25" i="37"/>
  <c r="L26" i="37"/>
  <c r="U26" i="37"/>
  <c r="L27" i="37"/>
  <c r="U27" i="37"/>
  <c r="L28" i="37"/>
  <c r="U28" i="37"/>
  <c r="L29" i="37"/>
  <c r="U29" i="37"/>
  <c r="L30" i="37"/>
  <c r="U30" i="37"/>
  <c r="L31" i="37"/>
  <c r="U31" i="37"/>
  <c r="M38" i="37"/>
  <c r="M40" i="37"/>
  <c r="J43" i="37"/>
  <c r="Q43" i="37"/>
  <c r="D8" i="36"/>
  <c r="Q8" i="36"/>
  <c r="D9" i="36"/>
  <c r="R9" i="36"/>
  <c r="D10" i="36"/>
  <c r="P10" i="36"/>
  <c r="R10" i="36"/>
  <c r="D11" i="36"/>
  <c r="I11" i="36"/>
  <c r="O20" i="36"/>
  <c r="L21" i="36"/>
  <c r="O21" i="36"/>
  <c r="U21" i="36"/>
  <c r="L22" i="36"/>
  <c r="U22" i="36"/>
  <c r="L23" i="36"/>
  <c r="U23" i="36"/>
  <c r="L24" i="36"/>
  <c r="U24" i="36"/>
  <c r="L25" i="36"/>
  <c r="U25" i="36"/>
  <c r="L26" i="36"/>
  <c r="U26" i="36"/>
  <c r="L27" i="36"/>
  <c r="U27" i="36"/>
  <c r="L28" i="36"/>
  <c r="U28" i="36"/>
  <c r="L29" i="36"/>
  <c r="U29" i="36"/>
  <c r="L30" i="36"/>
  <c r="U30" i="36"/>
  <c r="L31" i="36"/>
  <c r="U31" i="36"/>
  <c r="M38" i="36"/>
  <c r="J43" i="36"/>
  <c r="Q43" i="36"/>
  <c r="D8" i="35"/>
  <c r="Q8" i="35"/>
  <c r="D9" i="35"/>
  <c r="R9" i="35"/>
  <c r="D10" i="35"/>
  <c r="P10" i="35"/>
  <c r="R10" i="35"/>
  <c r="D11" i="35"/>
  <c r="I11" i="35"/>
  <c r="O20" i="35"/>
  <c r="L21" i="35"/>
  <c r="O21" i="35"/>
  <c r="U21" i="35"/>
  <c r="L22" i="35"/>
  <c r="U22" i="35"/>
  <c r="L23" i="35"/>
  <c r="U23" i="35"/>
  <c r="L24" i="35"/>
  <c r="U24" i="35"/>
  <c r="L25" i="35"/>
  <c r="U25" i="35"/>
  <c r="L26" i="35"/>
  <c r="U26" i="35"/>
  <c r="L27" i="35"/>
  <c r="U27" i="35"/>
  <c r="L28" i="35"/>
  <c r="U28" i="35"/>
  <c r="L29" i="35"/>
  <c r="U29" i="35"/>
  <c r="L30" i="35"/>
  <c r="U30" i="35"/>
  <c r="L31" i="35"/>
  <c r="U31" i="35"/>
  <c r="M38" i="35"/>
  <c r="M40" i="35"/>
  <c r="J43" i="35"/>
  <c r="O43" i="35" s="1"/>
  <c r="Q43" i="35"/>
  <c r="I11" i="29"/>
  <c r="D11" i="29"/>
  <c r="R10" i="29"/>
  <c r="P10" i="29"/>
  <c r="R9" i="29"/>
  <c r="Q8" i="29"/>
  <c r="D10" i="29"/>
  <c r="D9" i="29"/>
  <c r="D8" i="29"/>
  <c r="C18" i="2"/>
  <c r="B18" i="2"/>
  <c r="O20" i="29"/>
  <c r="L21" i="29"/>
  <c r="O21" i="29"/>
  <c r="U21" i="29"/>
  <c r="L22" i="29"/>
  <c r="U22" i="29"/>
  <c r="L23" i="29"/>
  <c r="U23" i="29"/>
  <c r="L24" i="29"/>
  <c r="U24" i="29"/>
  <c r="L25" i="29"/>
  <c r="U25" i="29"/>
  <c r="L26" i="29"/>
  <c r="U26" i="29"/>
  <c r="L27" i="29"/>
  <c r="U27" i="29"/>
  <c r="L28" i="29"/>
  <c r="U28" i="29"/>
  <c r="L29" i="29"/>
  <c r="U29" i="29"/>
  <c r="L30" i="29"/>
  <c r="U30" i="29"/>
  <c r="L31" i="29"/>
  <c r="U31" i="29"/>
  <c r="M38" i="29"/>
  <c r="M40" i="29"/>
  <c r="J43" i="29"/>
  <c r="P10" i="2"/>
  <c r="D11" i="27"/>
  <c r="D10" i="27"/>
  <c r="D9" i="27"/>
  <c r="D8" i="27"/>
  <c r="V8" i="27"/>
  <c r="N7" i="4"/>
  <c r="O7" i="2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O11" i="4"/>
  <c r="O9" i="4"/>
  <c r="L11" i="4"/>
  <c r="G12" i="4"/>
  <c r="D12" i="4"/>
  <c r="D11" i="4"/>
  <c r="D10" i="4"/>
  <c r="D9" i="4"/>
  <c r="H12" i="2"/>
  <c r="D12" i="2"/>
  <c r="D11" i="2"/>
  <c r="D10" i="2"/>
  <c r="D9" i="2"/>
  <c r="P11" i="2"/>
  <c r="M11" i="2"/>
  <c r="P9" i="2"/>
  <c r="O43" i="44"/>
  <c r="O43" i="46"/>
  <c r="L32" i="46" l="1"/>
  <c r="O32" i="46" s="1"/>
  <c r="U32" i="45"/>
  <c r="K21" i="2"/>
  <c r="M21" i="2" s="1"/>
  <c r="O21" i="2" s="1"/>
  <c r="Q43" i="42"/>
  <c r="L32" i="38"/>
  <c r="O32" i="38" s="1"/>
  <c r="M43" i="46"/>
  <c r="M43" i="43"/>
  <c r="M43" i="40"/>
  <c r="O43" i="29"/>
  <c r="Q45" i="29"/>
  <c r="K18" i="2" s="1"/>
  <c r="M18" i="2" s="1"/>
  <c r="M43" i="36"/>
  <c r="O43" i="37"/>
  <c r="L32" i="40"/>
  <c r="O32" i="40" s="1"/>
  <c r="O43" i="41"/>
  <c r="M43" i="41"/>
  <c r="M43" i="44"/>
  <c r="O43" i="48"/>
  <c r="U32" i="44"/>
  <c r="O43" i="45"/>
  <c r="M43" i="45"/>
  <c r="U32" i="47"/>
  <c r="U32" i="37"/>
  <c r="L32" i="42"/>
  <c r="O32" i="42" s="1"/>
  <c r="O20" i="2"/>
  <c r="L32" i="43"/>
  <c r="O32" i="43" s="1"/>
  <c r="L32" i="48"/>
  <c r="O32" i="48" s="1"/>
  <c r="N36" i="4"/>
  <c r="R28" i="1" s="1"/>
  <c r="L32" i="44"/>
  <c r="O32" i="44" s="1"/>
  <c r="L32" i="45"/>
  <c r="O32" i="45" s="1"/>
  <c r="L32" i="35"/>
  <c r="O32" i="35" s="1"/>
  <c r="M43" i="29"/>
  <c r="O43" i="36"/>
  <c r="L32" i="36"/>
  <c r="O32" i="36" s="1"/>
  <c r="U32" i="41"/>
  <c r="O30" i="2"/>
  <c r="M43" i="48"/>
  <c r="L32" i="29"/>
  <c r="O32" i="29" s="1"/>
  <c r="U32" i="35"/>
  <c r="U32" i="36"/>
  <c r="U32" i="38"/>
  <c r="L32" i="41"/>
  <c r="O32" i="41" s="1"/>
  <c r="U32" i="42"/>
  <c r="U32" i="46"/>
  <c r="M43" i="37"/>
  <c r="U32" i="29"/>
  <c r="M43" i="35"/>
  <c r="L32" i="37"/>
  <c r="O32" i="37" s="1"/>
  <c r="M43" i="38"/>
  <c r="U32" i="40"/>
  <c r="U32" i="43"/>
  <c r="L32" i="47"/>
  <c r="O32" i="47" s="1"/>
  <c r="M43" i="47"/>
  <c r="U32" i="48"/>
  <c r="N36" i="50"/>
  <c r="N35" i="49" s="1"/>
  <c r="N36" i="49" s="1"/>
  <c r="R17" i="1" s="1"/>
  <c r="O43" i="43"/>
  <c r="U37" i="52"/>
  <c r="U37" i="55" s="1"/>
  <c r="U38" i="55" s="1"/>
  <c r="U37" i="53" s="1"/>
  <c r="U38" i="53" s="1"/>
  <c r="U37" i="54" s="1"/>
  <c r="U38" i="54" s="1"/>
  <c r="U37" i="27" s="1"/>
  <c r="U38" i="27" s="1"/>
  <c r="R18" i="1" s="1"/>
  <c r="O32" i="2"/>
  <c r="O29" i="2"/>
  <c r="O28" i="2"/>
  <c r="O27" i="2"/>
  <c r="O26" i="2"/>
  <c r="O25" i="2"/>
  <c r="O24" i="2"/>
  <c r="O23" i="2"/>
  <c r="O19" i="2"/>
  <c r="O31" i="2"/>
  <c r="O43" i="38"/>
  <c r="O43" i="47"/>
  <c r="O43" i="40"/>
  <c r="O45" i="29" l="1"/>
  <c r="G18" i="2" s="1"/>
  <c r="I18" i="2" s="1"/>
  <c r="O18" i="2" s="1"/>
  <c r="M43" i="42"/>
  <c r="O43" i="42" s="1"/>
  <c r="M22" i="2"/>
  <c r="O22" i="2" l="1"/>
  <c r="O37" i="2" s="1"/>
  <c r="R16" i="1" s="1"/>
  <c r="R19" i="1" s="1"/>
  <c r="R24" i="1" s="1"/>
  <c r="R25" i="1" s="1"/>
  <c r="R26" i="1" s="1"/>
  <c r="R30" i="1" s="1"/>
</calcChain>
</file>

<file path=xl/sharedStrings.xml><?xml version="1.0" encoding="utf-8"?>
<sst xmlns="http://schemas.openxmlformats.org/spreadsheetml/2006/main" count="1796" uniqueCount="234">
  <si>
    <t>Project No.</t>
  </si>
  <si>
    <t>Subcontractor Name:</t>
  </si>
  <si>
    <t>Date:</t>
  </si>
  <si>
    <t>Address:</t>
  </si>
  <si>
    <t>Period:</t>
  </si>
  <si>
    <t>to</t>
  </si>
  <si>
    <t>Telephone:</t>
  </si>
  <si>
    <t>Fax:</t>
  </si>
  <si>
    <t>SECTION A:  SUBCONTRACTOR WORK</t>
  </si>
  <si>
    <t>1.  Total Subcontractor Labor</t>
  </si>
  <si>
    <t>2.  Total Subcontractor Material</t>
  </si>
  <si>
    <t>3.  Total Subcontractor Equipment</t>
  </si>
  <si>
    <t xml:space="preserve">(1 + 2 + 3)  </t>
  </si>
  <si>
    <t>(from BDC 275.1)</t>
  </si>
  <si>
    <t>this Expense and Fee Summary.  I further certify that the labor rates, material prices, insurance enumerations, labor fringe</t>
  </si>
  <si>
    <t>Sworn before me this  ____________________  day</t>
  </si>
  <si>
    <t>of  _________________________  , 20 _________ .</t>
  </si>
  <si>
    <t>Print Name of Authorized Signature</t>
  </si>
  <si>
    <t>Print Title</t>
  </si>
  <si>
    <t>Notary Public</t>
  </si>
  <si>
    <t>Signature</t>
  </si>
  <si>
    <t xml:space="preserve">  </t>
  </si>
  <si>
    <t xml:space="preserve"> </t>
  </si>
  <si>
    <t>Telephone No.:</t>
  </si>
  <si>
    <t>Page:</t>
  </si>
  <si>
    <t>of</t>
  </si>
  <si>
    <t>Employee Name</t>
  </si>
  <si>
    <t>Regular Time</t>
  </si>
  <si>
    <r>
      <t xml:space="preserve">Premium Time </t>
    </r>
    <r>
      <rPr>
        <i/>
        <sz val="8"/>
        <rFont val="Arial"/>
        <family val="2"/>
      </rPr>
      <t>(only when directed)</t>
    </r>
  </si>
  <si>
    <t>Total                            Labor Expense</t>
  </si>
  <si>
    <t>Hours</t>
  </si>
  <si>
    <t>Amount Paid</t>
  </si>
  <si>
    <t>Total Contractor Labor</t>
  </si>
  <si>
    <t>Comments:</t>
  </si>
  <si>
    <t xml:space="preserve">Invoice Number </t>
  </si>
  <si>
    <t>Quantity</t>
  </si>
  <si>
    <t>Unit Cost</t>
  </si>
  <si>
    <t>Total Material Cost</t>
  </si>
  <si>
    <r>
      <t>Unit                   (</t>
    </r>
    <r>
      <rPr>
        <sz val="7"/>
        <rFont val="Arial"/>
        <family val="2"/>
      </rPr>
      <t>feet, yard, etc.)</t>
    </r>
  </si>
  <si>
    <t>Date of Lodging</t>
  </si>
  <si>
    <t>Lodging Amount or Flat Per Diem Rate</t>
  </si>
  <si>
    <t>Lodging Receipt #</t>
  </si>
  <si>
    <t>Meal Allowance</t>
  </si>
  <si>
    <t>Total Travel Expense</t>
  </si>
  <si>
    <t>Total Subcontractor Travel Expense</t>
  </si>
  <si>
    <t>Page Number:</t>
  </si>
  <si>
    <t xml:space="preserve">  Address:</t>
  </si>
  <si>
    <t xml:space="preserve">     </t>
  </si>
  <si>
    <t xml:space="preserve">      </t>
  </si>
  <si>
    <t xml:space="preserve">  Telephone Number:</t>
  </si>
  <si>
    <t xml:space="preserve">    </t>
  </si>
  <si>
    <t>1.</t>
  </si>
  <si>
    <t xml:space="preserve">For self-owned equipment calculate rate in column 6 or column 7. </t>
  </si>
  <si>
    <t>2.</t>
  </si>
  <si>
    <t>Include a copy of the rental invoice or quote verified with the signature of the OGS EIC.</t>
  </si>
  <si>
    <t>3.</t>
  </si>
  <si>
    <t>Operating cost includes fuel and lubricants but does not include operator's wages.</t>
  </si>
  <si>
    <t>4.</t>
  </si>
  <si>
    <t>Minor equipment and hand tools are considered overhead costs and cannot be claimed.</t>
  </si>
  <si>
    <t>Indicate</t>
  </si>
  <si>
    <t>Refer-</t>
  </si>
  <si>
    <t xml:space="preserve"> Complete Equipment </t>
  </si>
  <si>
    <t>Monthly</t>
  </si>
  <si>
    <t>Used Less</t>
  </si>
  <si>
    <t>Used 5 Days</t>
  </si>
  <si>
    <t>Equipment</t>
  </si>
  <si>
    <t>Actual</t>
  </si>
  <si>
    <t>Hourly</t>
  </si>
  <si>
    <t>Total</t>
  </si>
  <si>
    <t xml:space="preserve">Total </t>
  </si>
  <si>
    <t>ence</t>
  </si>
  <si>
    <t>Description</t>
  </si>
  <si>
    <t>Required</t>
  </si>
  <si>
    <t>Rate</t>
  </si>
  <si>
    <t>Than 5 Days</t>
  </si>
  <si>
    <t>or More</t>
  </si>
  <si>
    <t>Expense</t>
  </si>
  <si>
    <t>Operating</t>
  </si>
  <si>
    <t>Page</t>
  </si>
  <si>
    <t>on</t>
  </si>
  <si>
    <t>Cost</t>
  </si>
  <si>
    <t xml:space="preserve">or </t>
  </si>
  <si>
    <t xml:space="preserve">from </t>
  </si>
  <si>
    <t>Year, Make, Complete Model No.,</t>
  </si>
  <si>
    <t>Site</t>
  </si>
  <si>
    <t>Hourly Rate</t>
  </si>
  <si>
    <t>Billing Rate</t>
  </si>
  <si>
    <t>Column 7</t>
  </si>
  <si>
    <t xml:space="preserve">Sum of </t>
  </si>
  <si>
    <t>Blue</t>
  </si>
  <si>
    <t>Size, Capacity, H.P., GWV,</t>
  </si>
  <si>
    <t>Column 5</t>
  </si>
  <si>
    <t>or Column 4</t>
  </si>
  <si>
    <t>Rate from</t>
  </si>
  <si>
    <t>Column 9</t>
  </si>
  <si>
    <t>Column 8 and Column 11</t>
  </si>
  <si>
    <t>Book</t>
  </si>
  <si>
    <t>Fuel Type used or other information to</t>
  </si>
  <si>
    <t xml:space="preserve">divided by </t>
  </si>
  <si>
    <t>multiplied by</t>
  </si>
  <si>
    <t>Blue Book</t>
  </si>
  <si>
    <t>or</t>
  </si>
  <si>
    <t>completely describe the equipment used.</t>
  </si>
  <si>
    <t>176 Hrs./Month</t>
  </si>
  <si>
    <t>Column 6</t>
  </si>
  <si>
    <t>Column 10</t>
  </si>
  <si>
    <t>Total Rental Cost</t>
  </si>
  <si>
    <t xml:space="preserve">SECTION B:  COST PLUS SUMMARY </t>
  </si>
  <si>
    <t>Subcontractor's Signature</t>
  </si>
  <si>
    <t>See attached detailed invoices(s) dated</t>
  </si>
  <si>
    <t>in the amount of:</t>
  </si>
  <si>
    <t>SECTION D:  SUBCONTRACTOR'S CERTIFICATION</t>
  </si>
  <si>
    <t xml:space="preserve">(from BDC 271.1)  </t>
  </si>
  <si>
    <t xml:space="preserve">(from BDC 272.1)  </t>
  </si>
  <si>
    <t>County:</t>
  </si>
  <si>
    <t>Telephone Number:</t>
  </si>
  <si>
    <t>Trade:</t>
  </si>
  <si>
    <t>as of</t>
  </si>
  <si>
    <t>PREMIUM TIME BASE RATE</t>
  </si>
  <si>
    <t>MONTH</t>
  </si>
  <si>
    <t>DAY</t>
  </si>
  <si>
    <t>YEAR</t>
  </si>
  <si>
    <t xml:space="preserve"> A.  WAGE RATE PER HOUR</t>
  </si>
  <si>
    <t>*</t>
  </si>
  <si>
    <t>% per hour</t>
  </si>
  <si>
    <t>$ per hour</t>
  </si>
  <si>
    <t>Vacation and Holiday</t>
  </si>
  <si>
    <t>Health and Welfare</t>
  </si>
  <si>
    <t>Pension</t>
  </si>
  <si>
    <t>Annuity</t>
  </si>
  <si>
    <t>Education / Apprentice Training</t>
  </si>
  <si>
    <t>Supplemental Unemployment</t>
  </si>
  <si>
    <t>Security Fund</t>
  </si>
  <si>
    <t xml:space="preserve"> B.  TOTAL BENEFITS PER HOUR</t>
  </si>
  <si>
    <t xml:space="preserve"> PAYROLL TAXES AND INSURANCE</t>
  </si>
  <si>
    <t>%</t>
  </si>
  <si>
    <t>Medicare</t>
  </si>
  <si>
    <t>Rate:</t>
  </si>
  <si>
    <t>Disability</t>
  </si>
  <si>
    <t>C.1</t>
  </si>
  <si>
    <t>Workers' Compensation</t>
  </si>
  <si>
    <t>Code:</t>
  </si>
  <si>
    <t xml:space="preserve"> C.  TOTAL TAXES AND INSURANCE PER HOUR</t>
  </si>
  <si>
    <t>C.2</t>
  </si>
  <si>
    <t xml:space="preserve">         </t>
  </si>
  <si>
    <t>x</t>
  </si>
  <si>
    <t xml:space="preserve"> D.  TOTAL LABOR RATE</t>
  </si>
  <si>
    <t>I certify that the labor rates, insurance enumerations, labor fringe enumerations and expenses are correct and in accordance with actual and true</t>
  </si>
  <si>
    <t xml:space="preserve">      cost incurred. </t>
  </si>
  <si>
    <t>Print Name of Authorized Representative</t>
  </si>
  <si>
    <r>
      <t xml:space="preserve">BENEFITS </t>
    </r>
    <r>
      <rPr>
        <b/>
        <sz val="7"/>
        <rFont val="Arial"/>
        <family val="2"/>
      </rPr>
      <t>( *  Identifies benefits paid as wages to the employee and/or subject to payroll taxes and insurance.)</t>
    </r>
  </si>
  <si>
    <r>
      <t xml:space="preserve">F.I.C.A. / Social Security  </t>
    </r>
    <r>
      <rPr>
        <b/>
        <sz val="7"/>
        <rFont val="Arial"/>
        <family val="2"/>
      </rPr>
      <t>(up to the maximum required by law)</t>
    </r>
  </si>
  <si>
    <r>
      <t xml:space="preserve">( </t>
    </r>
    <r>
      <rPr>
        <b/>
        <sz val="9"/>
        <rFont val="Arial"/>
        <family val="2"/>
      </rPr>
      <t>A + B + C.1 + C.2</t>
    </r>
    <r>
      <rPr>
        <sz val="9"/>
        <rFont val="Arial"/>
        <family val="2"/>
      </rPr>
      <t xml:space="preserve"> ) = </t>
    </r>
  </si>
  <si>
    <r>
      <t>Sworn before me this</t>
    </r>
    <r>
      <rPr>
        <b/>
        <sz val="8"/>
        <rFont val="Arial"/>
        <family val="2"/>
      </rPr>
      <t xml:space="preserve"> _____________</t>
    </r>
    <r>
      <rPr>
        <sz val="8"/>
        <rFont val="Arial"/>
        <family val="2"/>
      </rPr>
      <t xml:space="preserve"> day</t>
    </r>
  </si>
  <si>
    <r>
      <t xml:space="preserve">of </t>
    </r>
    <r>
      <rPr>
        <b/>
        <sz val="8"/>
        <rFont val="Arial"/>
        <family val="2"/>
      </rPr>
      <t>_______________________</t>
    </r>
    <r>
      <rPr>
        <sz val="8"/>
        <rFont val="Arial"/>
        <family val="2"/>
      </rPr>
      <t xml:space="preserve"> , 20</t>
    </r>
    <r>
      <rPr>
        <b/>
        <sz val="8"/>
        <rFont val="Arial"/>
        <family val="2"/>
      </rPr>
      <t xml:space="preserve"> ______</t>
    </r>
    <r>
      <rPr>
        <sz val="8"/>
        <rFont val="Arial"/>
        <family val="2"/>
      </rPr>
      <t xml:space="preserve">. </t>
    </r>
  </si>
  <si>
    <t xml:space="preserve"> E.  SUBCONTRACTOR'S CERTIFICATION</t>
  </si>
  <si>
    <t>SECTION C:  TOTAL LUMP SUM</t>
  </si>
  <si>
    <t xml:space="preserve">4.  Subcontractor Travel Expenses </t>
  </si>
  <si>
    <r>
      <t xml:space="preserve">5.  </t>
    </r>
    <r>
      <rPr>
        <b/>
        <sz val="9"/>
        <rFont val="Arial"/>
        <family val="2"/>
      </rPr>
      <t>Amount Requested</t>
    </r>
  </si>
  <si>
    <r>
      <t xml:space="preserve">3.  </t>
    </r>
    <r>
      <rPr>
        <b/>
        <sz val="9"/>
        <rFont val="Arial"/>
        <family val="2"/>
      </rPr>
      <t>Total Subcontractor Amount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(Excluding Travel)</t>
    </r>
  </si>
  <si>
    <t>2.  Subcontractor's Override    (</t>
  </si>
  <si>
    <t>)</t>
  </si>
  <si>
    <t xml:space="preserve">(from BDC 124E.1)  </t>
  </si>
  <si>
    <r>
      <t xml:space="preserve">Item No.       </t>
    </r>
    <r>
      <rPr>
        <sz val="6"/>
        <rFont val="Arial"/>
        <family val="2"/>
      </rPr>
      <t>(From BDC 125E.1)</t>
    </r>
  </si>
  <si>
    <r>
      <t xml:space="preserve">Total Rate              </t>
    </r>
    <r>
      <rPr>
        <sz val="6"/>
        <rFont val="Arial"/>
        <family val="2"/>
      </rPr>
      <t>(From BDC 125E.1)</t>
    </r>
  </si>
  <si>
    <t>Carry forward to BDC 274.1.</t>
  </si>
  <si>
    <t xml:space="preserve">EMERGENCY SUBCONTRACTOR LABOR RATE WORKSHEET  </t>
  </si>
  <si>
    <t xml:space="preserve">Carry forward to BDC 274.1.  </t>
  </si>
  <si>
    <t>Total Subcontractor Material</t>
  </si>
  <si>
    <t>Total Material Expense from BDC 272.1 (2), if any.</t>
  </si>
  <si>
    <r>
      <t>% from bid/waiver dated</t>
    </r>
    <r>
      <rPr>
        <sz val="9"/>
        <rFont val="Arial"/>
        <family val="2"/>
      </rPr>
      <t xml:space="preserve"> </t>
    </r>
  </si>
  <si>
    <t>Submission No.:</t>
  </si>
  <si>
    <t>EMERGENCY SUBCONTRACTOR EXPENSE AND FEE SUMMARY</t>
  </si>
  <si>
    <t xml:space="preserve">EMERGENCY SUBCONTRACTOR LABOR EXPENSE REPORT </t>
  </si>
  <si>
    <t>EMERGENCY SUBCONTRACTOR MATERIAL EXPENSE REPORT</t>
  </si>
  <si>
    <t>EMERGENCY SUBCONTRACTOR TRAVEL EXPENSE REPORT</t>
  </si>
  <si>
    <t>EMERGENCY SUBCONTRACTOR EQUIPMENT EXPENSE REPORT</t>
  </si>
  <si>
    <t>TOTAL SUBCONTRACTOR EQUIPMENT EXPENSE</t>
  </si>
  <si>
    <t xml:space="preserve">  Subcontractor Name:</t>
  </si>
  <si>
    <t>Prime Contractor will carry over to BDC 274, Section B.</t>
  </si>
  <si>
    <t>Prime Contractor will carry over to BDC 274, Section C, Item 5.</t>
  </si>
  <si>
    <t>Total Subcontractor Equipment from BDC 124E.1 (2).</t>
  </si>
  <si>
    <r>
      <t xml:space="preserve">Employee Name          </t>
    </r>
    <r>
      <rPr>
        <sz val="6"/>
        <rFont val="Arial"/>
        <family val="2"/>
      </rPr>
      <t>(From BDC 125E.1)</t>
    </r>
    <r>
      <rPr>
        <sz val="8"/>
        <rFont val="Arial"/>
        <family val="2"/>
      </rPr>
      <t xml:space="preserve">       </t>
    </r>
  </si>
  <si>
    <t>For OGS Use Only</t>
  </si>
  <si>
    <t xml:space="preserve">I certify compliance with all contract provisions and that all work has been performed and\or material supplied as included in  </t>
  </si>
  <si>
    <t>benefit enumerations, and equipment rental rates are correct and in accordance with actual and true costs incurred.</t>
  </si>
  <si>
    <t>Submission No.</t>
  </si>
  <si>
    <r>
      <t>Item No.</t>
    </r>
    <r>
      <rPr>
        <sz val="7"/>
        <rFont val="Arial"/>
        <family val="2"/>
      </rPr>
      <t xml:space="preserve"> (from BDC 268)</t>
    </r>
    <r>
      <rPr>
        <sz val="8"/>
        <rFont val="Arial"/>
        <family val="2"/>
      </rPr>
      <t>:</t>
    </r>
  </si>
  <si>
    <t>Employee Name:</t>
  </si>
  <si>
    <t>Social Security No.:</t>
  </si>
  <si>
    <t>Gross Pay Year-to-Date:</t>
  </si>
  <si>
    <r>
      <t xml:space="preserve"> LABOR RATE BREAKDOWN</t>
    </r>
    <r>
      <rPr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(ALL LABOR RATE BREAKDOWN FIELDS ARE REQUIRED ENTRIES. Use a separate worksheet for each employee.)</t>
    </r>
  </si>
  <si>
    <t>REGULAR TIME   BASE RATE</t>
  </si>
  <si>
    <t>Other Payroll Tax:</t>
  </si>
  <si>
    <t>( i.e., MTA Tax - Attach Backup)</t>
  </si>
  <si>
    <t>(a.)</t>
  </si>
  <si>
    <t>(b.)</t>
  </si>
  <si>
    <t xml:space="preserve">  %  =</t>
  </si>
  <si>
    <t xml:space="preserve">  %   =</t>
  </si>
  <si>
    <t xml:space="preserve">Submission No.: </t>
  </si>
  <si>
    <t xml:space="preserve">Period:  </t>
  </si>
  <si>
    <t>Rented equipment will be paid for at actual cost. Complete columns 1, 3, 4, and 12.</t>
  </si>
  <si>
    <r>
      <t>4.</t>
    </r>
    <r>
      <rPr>
        <b/>
        <sz val="9"/>
        <rFont val="Arial"/>
        <family val="2"/>
      </rPr>
      <t xml:space="preserve">  Total Subcontractor Cost</t>
    </r>
  </si>
  <si>
    <r>
      <t xml:space="preserve">1.  Total Subcontractor Cost  </t>
    </r>
    <r>
      <rPr>
        <i/>
        <sz val="9"/>
        <rFont val="Arial"/>
        <family val="2"/>
      </rPr>
      <t>(</t>
    </r>
    <r>
      <rPr>
        <i/>
        <sz val="8"/>
        <rFont val="Arial"/>
        <family val="2"/>
      </rPr>
      <t>Section A, Item 4.)</t>
    </r>
    <r>
      <rPr>
        <sz val="9"/>
        <rFont val="Arial"/>
        <family val="2"/>
      </rPr>
      <t xml:space="preserve">         </t>
    </r>
  </si>
  <si>
    <t xml:space="preserve">(3 + 4)  </t>
  </si>
  <si>
    <r>
      <t xml:space="preserve">Detailed Description of Materials Used                      </t>
    </r>
    <r>
      <rPr>
        <sz val="7"/>
        <rFont val="Arial"/>
        <family val="2"/>
      </rPr>
      <t>(From BDC 269)</t>
    </r>
  </si>
  <si>
    <r>
      <rPr>
        <sz val="8"/>
        <rFont val="Arial"/>
        <family val="2"/>
      </rPr>
      <t>Date Installed</t>
    </r>
    <r>
      <rPr>
        <sz val="7"/>
        <rFont val="Arial"/>
        <family val="2"/>
      </rPr>
      <t xml:space="preserve"> (From BDC 269)</t>
    </r>
  </si>
  <si>
    <t>Carry forward to BDC 272.1.</t>
  </si>
  <si>
    <t>Below</t>
  </si>
  <si>
    <t>Rented</t>
  </si>
  <si>
    <r>
      <t xml:space="preserve">'R' </t>
    </r>
    <r>
      <rPr>
        <sz val="8"/>
        <rFont val="Arial"/>
        <family val="2"/>
      </rPr>
      <t>if</t>
    </r>
  </si>
  <si>
    <r>
      <t>'</t>
    </r>
    <r>
      <rPr>
        <b/>
        <sz val="8"/>
        <rFont val="Arial"/>
        <family val="2"/>
      </rPr>
      <t>O</t>
    </r>
    <r>
      <rPr>
        <sz val="8"/>
        <rFont val="Arial"/>
        <family val="2"/>
      </rPr>
      <t>' if</t>
    </r>
  </si>
  <si>
    <t>Owned</t>
  </si>
  <si>
    <t>Fed ID #:</t>
  </si>
  <si>
    <t>(First date of payment submission)</t>
  </si>
  <si>
    <t>Total Subcontractor Equipment from BDC 124E.1 (4).</t>
  </si>
  <si>
    <t>Total Subcontractor Equipment from BDC 124E.1 (3).</t>
  </si>
  <si>
    <t>Total Subcontractor Equipment from BDC 124E.1 (5).</t>
  </si>
  <si>
    <t>Carry forward to BDC 274.1 (3).</t>
  </si>
  <si>
    <t>Carry forward to BDC 274.1 (2).</t>
  </si>
  <si>
    <t>Carry forward to BDC 124E.1 (4).</t>
  </si>
  <si>
    <r>
      <t xml:space="preserve">Federal Unemployment  </t>
    </r>
    <r>
      <rPr>
        <b/>
        <sz val="7"/>
        <rFont val="Arial"/>
        <family val="2"/>
      </rPr>
      <t>(up to 1st $7,000 of base salary per employee / year)</t>
    </r>
  </si>
  <si>
    <t>Trade Sub-category:</t>
  </si>
  <si>
    <r>
      <t xml:space="preserve">State Unemployment  </t>
    </r>
    <r>
      <rPr>
        <b/>
        <sz val="7"/>
        <rFont val="Arial"/>
        <family val="2"/>
      </rPr>
      <t>(up to 1st $11,800 of base salary per employee per year)</t>
    </r>
  </si>
  <si>
    <t>BDC 274.1 (Rev 21 - 04/2022)</t>
  </si>
  <si>
    <t>BDC 271.1 (Rev 21 - 04/2022)</t>
  </si>
  <si>
    <r>
      <t xml:space="preserve">State Unemployment  </t>
    </r>
    <r>
      <rPr>
        <b/>
        <sz val="7"/>
        <rFont val="Arial"/>
        <family val="2"/>
      </rPr>
      <t>(up to 1st $12,000 of base salary per employee per year)</t>
    </r>
  </si>
  <si>
    <t>BDC 125E.1 (Rev21 - 04/2022)</t>
  </si>
  <si>
    <t>BDC 125E.1 (Rev 21 - 04/2022)</t>
  </si>
  <si>
    <t>BDC 125E.1 (Rev 21- 04/2022)</t>
  </si>
  <si>
    <t>BDC 272.1 (Rev 21 - 04/2022)</t>
  </si>
  <si>
    <t>morelski</t>
  </si>
  <si>
    <t>BDC 275.1 (Rev 21 - 04/2022)</t>
  </si>
  <si>
    <t>BDC 124E.1 (Rev 21 - 04/2022)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</si>
</sst>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&quot;$&quot;#,##0.00"/>
    <numFmt numFmtId="165" formatCode="mm/dd/yy"/>
    <numFmt numFmtId="166" formatCode="mm/dd/yy;@"/>
    <numFmt numFmtId="167" formatCode="&quot;$&quot;#,##0.0000"/>
    <numFmt numFmtId="168" formatCode="##\-#######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.5"/>
      <color indexed="10"/>
      <name val="Arial"/>
      <family val="2"/>
    </font>
    <font>
      <sz val="8"/>
      <color indexed="9"/>
      <name val="Arial"/>
      <family val="2"/>
    </font>
    <font>
      <sz val="12"/>
      <color indexed="10"/>
      <name val="Arial"/>
      <family val="2"/>
    </font>
    <font>
      <i/>
      <sz val="7.75"/>
      <name val="Arial"/>
      <family val="2"/>
    </font>
    <font>
      <b/>
      <i/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DFFE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4" fillId="0" borderId="0"/>
  </cellStyleXfs>
  <cellXfs count="786">
    <xf numFmtId="0" fontId="0" fillId="0" borderId="0" xfId="0"/>
    <xf numFmtId="0" fontId="0" fillId="0" borderId="0" xfId="0" applyProtection="1"/>
    <xf numFmtId="0" fontId="4" fillId="0" borderId="0" xfId="0" applyFont="1" applyProtection="1">
      <protection hidden="1"/>
    </xf>
    <xf numFmtId="0" fontId="0" fillId="0" borderId="1" xfId="0" applyBorder="1"/>
    <xf numFmtId="0" fontId="0" fillId="0" borderId="2" xfId="0" applyBorder="1" applyAlignment="1" applyProtection="1"/>
    <xf numFmtId="0" fontId="0" fillId="0" borderId="2" xfId="0" applyBorder="1" applyProtection="1"/>
    <xf numFmtId="0" fontId="5" fillId="0" borderId="2" xfId="0" applyFont="1" applyBorder="1" applyAlignment="1" applyProtection="1">
      <alignment horizontal="right"/>
    </xf>
    <xf numFmtId="0" fontId="0" fillId="0" borderId="3" xfId="0" applyBorder="1"/>
    <xf numFmtId="0" fontId="0" fillId="0" borderId="4" xfId="0" applyBorder="1"/>
    <xf numFmtId="0" fontId="0" fillId="0" borderId="0" xfId="0" applyBorder="1" applyAlignment="1" applyProtection="1"/>
    <xf numFmtId="0" fontId="0" fillId="0" borderId="5" xfId="0" applyBorder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7" xfId="0" applyBorder="1"/>
    <xf numFmtId="0" fontId="0" fillId="0" borderId="8" xfId="0" applyBorder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0" fillId="0" borderId="0" xfId="0" applyAlignment="1" applyProtection="1"/>
    <xf numFmtId="0" fontId="6" fillId="0" borderId="0" xfId="0" applyFont="1" applyBorder="1" applyAlignment="1" applyProtection="1">
      <alignment horizontal="left"/>
    </xf>
    <xf numFmtId="0" fontId="0" fillId="0" borderId="9" xfId="0" applyBorder="1"/>
    <xf numFmtId="0" fontId="0" fillId="0" borderId="0" xfId="0" applyAlignment="1"/>
    <xf numFmtId="0" fontId="0" fillId="0" borderId="10" xfId="0" applyBorder="1"/>
    <xf numFmtId="0" fontId="6" fillId="0" borderId="0" xfId="0" applyFont="1" applyBorder="1" applyProtection="1"/>
    <xf numFmtId="0" fontId="0" fillId="0" borderId="5" xfId="0" applyBorder="1" applyAlignment="1"/>
    <xf numFmtId="0" fontId="0" fillId="0" borderId="11" xfId="0" applyBorder="1"/>
    <xf numFmtId="0" fontId="0" fillId="0" borderId="5" xfId="0" applyBorder="1" applyProtection="1"/>
    <xf numFmtId="0" fontId="0" fillId="0" borderId="8" xfId="0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0" fillId="0" borderId="2" xfId="0" applyBorder="1" applyAlignment="1">
      <alignment horizontal="right"/>
    </xf>
    <xf numFmtId="0" fontId="6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 applyProtection="1">
      <alignment horizontal="right"/>
    </xf>
    <xf numFmtId="0" fontId="5" fillId="0" borderId="8" xfId="0" applyFont="1" applyBorder="1" applyAlignment="1" applyProtection="1"/>
    <xf numFmtId="0" fontId="2" fillId="0" borderId="8" xfId="0" applyFont="1" applyBorder="1" applyProtection="1"/>
    <xf numFmtId="0" fontId="5" fillId="0" borderId="5" xfId="0" applyFont="1" applyBorder="1" applyAlignment="1" applyProtection="1">
      <alignment horizontal="center"/>
    </xf>
    <xf numFmtId="0" fontId="0" fillId="0" borderId="12" xfId="0" applyBorder="1"/>
    <xf numFmtId="0" fontId="12" fillId="0" borderId="13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/>
    <xf numFmtId="0" fontId="0" fillId="0" borderId="7" xfId="0" applyBorder="1" applyAlignment="1"/>
    <xf numFmtId="0" fontId="13" fillId="0" borderId="8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8" fillId="0" borderId="8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164" fontId="5" fillId="0" borderId="7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0" fillId="0" borderId="9" xfId="0" applyBorder="1" applyAlignment="1"/>
    <xf numFmtId="0" fontId="6" fillId="0" borderId="21" xfId="0" applyFont="1" applyBorder="1" applyAlignment="1" applyProtection="1"/>
    <xf numFmtId="0" fontId="0" fillId="0" borderId="0" xfId="0" applyBorder="1"/>
    <xf numFmtId="0" fontId="0" fillId="0" borderId="2" xfId="0" applyBorder="1"/>
    <xf numFmtId="0" fontId="6" fillId="0" borderId="2" xfId="0" applyFont="1" applyBorder="1" applyAlignment="1" applyProtection="1">
      <alignment horizontal="right"/>
    </xf>
    <xf numFmtId="165" fontId="6" fillId="0" borderId="2" xfId="0" applyNumberFormat="1" applyFont="1" applyBorder="1" applyAlignment="1" applyProtection="1">
      <alignment horizontal="center"/>
    </xf>
    <xf numFmtId="0" fontId="0" fillId="0" borderId="3" xfId="0" applyBorder="1" applyProtection="1"/>
    <xf numFmtId="165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0" fillId="0" borderId="9" xfId="0" applyBorder="1" applyProtection="1"/>
    <xf numFmtId="0" fontId="5" fillId="0" borderId="11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0" fillId="0" borderId="22" xfId="0" applyBorder="1"/>
    <xf numFmtId="0" fontId="0" fillId="0" borderId="23" xfId="0" applyBorder="1"/>
    <xf numFmtId="0" fontId="0" fillId="0" borderId="3" xfId="0" applyBorder="1" applyAlignment="1"/>
    <xf numFmtId="0" fontId="7" fillId="0" borderId="8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5" fontId="6" fillId="0" borderId="5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164" fontId="5" fillId="0" borderId="9" xfId="0" applyNumberFormat="1" applyFont="1" applyBorder="1" applyAlignment="1" applyProtection="1">
      <alignment horizontal="right"/>
    </xf>
    <xf numFmtId="0" fontId="5" fillId="0" borderId="9" xfId="0" applyFont="1" applyBorder="1" applyAlignment="1" applyProtection="1"/>
    <xf numFmtId="0" fontId="6" fillId="0" borderId="2" xfId="0" applyFont="1" applyBorder="1" applyAlignment="1" applyProtection="1"/>
    <xf numFmtId="0" fontId="6" fillId="0" borderId="3" xfId="0" applyFont="1" applyBorder="1" applyAlignment="1" applyProtection="1"/>
    <xf numFmtId="0" fontId="6" fillId="0" borderId="5" xfId="0" applyFont="1" applyBorder="1" applyAlignment="1" applyProtection="1"/>
    <xf numFmtId="0" fontId="6" fillId="0" borderId="9" xfId="0" applyFont="1" applyBorder="1" applyAlignment="1" applyProtection="1"/>
    <xf numFmtId="0" fontId="14" fillId="0" borderId="0" xfId="1" applyProtection="1"/>
    <xf numFmtId="0" fontId="14" fillId="0" borderId="0" xfId="1"/>
    <xf numFmtId="0" fontId="2" fillId="0" borderId="0" xfId="1" applyFont="1" applyAlignment="1" applyProtection="1">
      <alignment horizontal="right"/>
    </xf>
    <xf numFmtId="0" fontId="5" fillId="0" borderId="24" xfId="1" applyFont="1" applyBorder="1" applyProtection="1"/>
    <xf numFmtId="0" fontId="14" fillId="0" borderId="25" xfId="1" applyBorder="1" applyProtection="1"/>
    <xf numFmtId="0" fontId="6" fillId="0" borderId="25" xfId="1" applyFont="1" applyBorder="1" applyAlignment="1" applyProtection="1">
      <alignment horizontal="left"/>
    </xf>
    <xf numFmtId="0" fontId="5" fillId="0" borderId="25" xfId="1" applyFont="1" applyBorder="1" applyAlignment="1" applyProtection="1">
      <alignment horizontal="right"/>
    </xf>
    <xf numFmtId="1" fontId="6" fillId="0" borderId="26" xfId="1" applyNumberFormat="1" applyFont="1" applyBorder="1" applyAlignment="1" applyProtection="1">
      <alignment horizontal="center"/>
      <protection locked="0"/>
    </xf>
    <xf numFmtId="0" fontId="5" fillId="0" borderId="25" xfId="1" applyFont="1" applyBorder="1" applyAlignment="1" applyProtection="1">
      <alignment horizontal="center"/>
    </xf>
    <xf numFmtId="0" fontId="5" fillId="0" borderId="27" xfId="1" applyFont="1" applyBorder="1" applyAlignment="1" applyProtection="1"/>
    <xf numFmtId="0" fontId="14" fillId="0" borderId="0" xfId="1" applyBorder="1" applyAlignment="1" applyProtection="1"/>
    <xf numFmtId="0" fontId="14" fillId="0" borderId="0" xfId="1" applyBorder="1" applyProtection="1"/>
    <xf numFmtId="0" fontId="6" fillId="0" borderId="0" xfId="1" applyFont="1" applyBorder="1" applyAlignment="1" applyProtection="1">
      <alignment horizontal="left"/>
    </xf>
    <xf numFmtId="0" fontId="5" fillId="0" borderId="0" xfId="1" applyFont="1" applyProtection="1"/>
    <xf numFmtId="0" fontId="2" fillId="0" borderId="0" xfId="1" applyFont="1" applyAlignment="1" applyProtection="1">
      <alignment horizontal="centerContinuous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/>
    </xf>
    <xf numFmtId="0" fontId="6" fillId="0" borderId="28" xfId="1" applyFont="1" applyBorder="1" applyAlignment="1" applyProtection="1">
      <alignment horizontal="center"/>
    </xf>
    <xf numFmtId="0" fontId="14" fillId="0" borderId="27" xfId="1" applyBorder="1" applyProtection="1"/>
    <xf numFmtId="0" fontId="2" fillId="0" borderId="0" xfId="1" applyFont="1" applyProtection="1"/>
    <xf numFmtId="0" fontId="6" fillId="0" borderId="0" xfId="1" applyFont="1" applyBorder="1" applyProtection="1"/>
    <xf numFmtId="0" fontId="14" fillId="0" borderId="29" xfId="1" applyBorder="1" applyProtection="1"/>
    <xf numFmtId="49" fontId="5" fillId="0" borderId="24" xfId="1" applyNumberFormat="1" applyFont="1" applyBorder="1" applyAlignment="1" applyProtection="1">
      <alignment horizontal="center"/>
    </xf>
    <xf numFmtId="0" fontId="5" fillId="0" borderId="25" xfId="1" applyFont="1" applyBorder="1" applyProtection="1"/>
    <xf numFmtId="0" fontId="5" fillId="0" borderId="30" xfId="1" applyFont="1" applyBorder="1" applyAlignment="1" applyProtection="1"/>
    <xf numFmtId="49" fontId="5" fillId="0" borderId="27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vertical="top"/>
    </xf>
    <xf numFmtId="0" fontId="14" fillId="0" borderId="31" xfId="1" applyBorder="1" applyProtection="1"/>
    <xf numFmtId="0" fontId="14" fillId="0" borderId="15" xfId="1" applyBorder="1" applyProtection="1"/>
    <xf numFmtId="0" fontId="14" fillId="0" borderId="13" xfId="1" applyBorder="1" applyProtection="1"/>
    <xf numFmtId="0" fontId="14" fillId="0" borderId="32" xfId="1" applyBorder="1" applyProtection="1"/>
    <xf numFmtId="0" fontId="2" fillId="0" borderId="33" xfId="1" applyFont="1" applyBorder="1" applyAlignment="1" applyProtection="1">
      <alignment horizontal="center"/>
    </xf>
    <xf numFmtId="0" fontId="2" fillId="0" borderId="34" xfId="1" applyFont="1" applyBorder="1" applyAlignment="1" applyProtection="1">
      <alignment horizontal="center"/>
    </xf>
    <xf numFmtId="0" fontId="2" fillId="0" borderId="35" xfId="1" applyFont="1" applyBorder="1" applyAlignment="1" applyProtection="1">
      <alignment horizontal="centerContinuous"/>
    </xf>
    <xf numFmtId="0" fontId="2" fillId="0" borderId="36" xfId="1" applyFont="1" applyBorder="1" applyAlignment="1" applyProtection="1">
      <alignment horizontal="centerContinuous"/>
    </xf>
    <xf numFmtId="0" fontId="2" fillId="0" borderId="37" xfId="1" applyFont="1" applyBorder="1" applyAlignment="1" applyProtection="1">
      <alignment horizontal="centerContinuous"/>
    </xf>
    <xf numFmtId="0" fontId="2" fillId="0" borderId="36" xfId="1" applyFont="1" applyBorder="1" applyAlignment="1" applyProtection="1">
      <alignment horizontal="center"/>
    </xf>
    <xf numFmtId="0" fontId="2" fillId="0" borderId="38" xfId="1" applyFont="1" applyBorder="1" applyAlignment="1" applyProtection="1">
      <alignment horizontal="centerContinuous"/>
    </xf>
    <xf numFmtId="0" fontId="5" fillId="0" borderId="39" xfId="1" applyFont="1" applyBorder="1" applyAlignment="1" applyProtection="1">
      <alignment horizontal="center"/>
    </xf>
    <xf numFmtId="0" fontId="5" fillId="0" borderId="40" xfId="1" applyFont="1" applyBorder="1" applyAlignment="1" applyProtection="1">
      <alignment horizontal="center"/>
    </xf>
    <xf numFmtId="0" fontId="9" fillId="0" borderId="41" xfId="1" applyFont="1" applyBorder="1" applyAlignment="1" applyProtection="1">
      <alignment horizontal="centerContinuous"/>
    </xf>
    <xf numFmtId="0" fontId="9" fillId="0" borderId="6" xfId="1" applyFont="1" applyBorder="1" applyAlignment="1" applyProtection="1">
      <alignment horizontal="centerContinuous"/>
    </xf>
    <xf numFmtId="0" fontId="9" fillId="0" borderId="40" xfId="1" applyFont="1" applyBorder="1" applyAlignment="1" applyProtection="1">
      <alignment horizontal="centerContinuous"/>
    </xf>
    <xf numFmtId="0" fontId="5" fillId="0" borderId="42" xfId="1" applyFont="1" applyBorder="1" applyProtection="1"/>
    <xf numFmtId="0" fontId="5" fillId="0" borderId="41" xfId="1" applyFont="1" applyBorder="1" applyAlignment="1" applyProtection="1">
      <alignment horizontal="centerContinuous"/>
    </xf>
    <xf numFmtId="0" fontId="5" fillId="0" borderId="40" xfId="1" applyFont="1" applyBorder="1" applyAlignment="1" applyProtection="1">
      <alignment horizontal="centerContinuous"/>
    </xf>
    <xf numFmtId="0" fontId="5" fillId="0" borderId="28" xfId="1" applyFont="1" applyBorder="1" applyAlignment="1" applyProtection="1">
      <alignment horizontal="centerContinuous"/>
    </xf>
    <xf numFmtId="0" fontId="5" fillId="0" borderId="6" xfId="1" applyFont="1" applyBorder="1" applyAlignment="1" applyProtection="1">
      <alignment horizontal="centerContinuous"/>
    </xf>
    <xf numFmtId="0" fontId="5" fillId="0" borderId="43" xfId="1" applyFont="1" applyBorder="1" applyAlignment="1" applyProtection="1">
      <alignment horizontal="center"/>
    </xf>
    <xf numFmtId="0" fontId="5" fillId="0" borderId="44" xfId="1" applyFont="1" applyBorder="1" applyAlignment="1" applyProtection="1">
      <alignment horizontal="center"/>
    </xf>
    <xf numFmtId="0" fontId="9" fillId="0" borderId="45" xfId="1" applyFont="1" applyBorder="1" applyAlignment="1" applyProtection="1">
      <alignment horizontal="centerContinuous"/>
    </xf>
    <xf numFmtId="0" fontId="9" fillId="0" borderId="0" xfId="1" applyFont="1" applyBorder="1" applyAlignment="1" applyProtection="1">
      <alignment horizontal="centerContinuous"/>
    </xf>
    <xf numFmtId="0" fontId="9" fillId="0" borderId="44" xfId="1" applyFont="1" applyBorder="1" applyAlignment="1" applyProtection="1">
      <alignment horizontal="centerContinuous"/>
    </xf>
    <xf numFmtId="0" fontId="5" fillId="0" borderId="0" xfId="1" applyFont="1" applyAlignment="1" applyProtection="1">
      <alignment horizontal="center"/>
    </xf>
    <xf numFmtId="0" fontId="5" fillId="0" borderId="46" xfId="1" applyFont="1" applyBorder="1" applyAlignment="1" applyProtection="1">
      <alignment horizontal="center"/>
    </xf>
    <xf numFmtId="0" fontId="5" fillId="0" borderId="45" xfId="1" applyFont="1" applyBorder="1" applyAlignment="1" applyProtection="1">
      <alignment horizontal="centerContinuous"/>
    </xf>
    <xf numFmtId="0" fontId="5" fillId="0" borderId="44" xfId="1" applyFont="1" applyBorder="1" applyAlignment="1" applyProtection="1">
      <alignment horizontal="centerContinuous"/>
    </xf>
    <xf numFmtId="0" fontId="5" fillId="0" borderId="29" xfId="1" applyFont="1" applyBorder="1" applyAlignment="1" applyProtection="1">
      <alignment horizontal="centerContinuous"/>
    </xf>
    <xf numFmtId="0" fontId="5" fillId="0" borderId="0" xfId="1" applyFont="1" applyBorder="1" applyAlignment="1" applyProtection="1">
      <alignment horizontal="centerContinuous"/>
    </xf>
    <xf numFmtId="0" fontId="9" fillId="0" borderId="29" xfId="1" applyFont="1" applyBorder="1" applyAlignment="1" applyProtection="1">
      <alignment horizontal="centerContinuous"/>
    </xf>
    <xf numFmtId="0" fontId="5" fillId="0" borderId="46" xfId="1" applyFont="1" applyBorder="1" applyProtection="1"/>
    <xf numFmtId="0" fontId="11" fillId="0" borderId="45" xfId="1" applyFont="1" applyBorder="1" applyAlignment="1" applyProtection="1">
      <alignment horizontal="centerContinuous"/>
    </xf>
    <xf numFmtId="0" fontId="11" fillId="0" borderId="0" xfId="1" applyFont="1" applyBorder="1" applyAlignment="1" applyProtection="1">
      <alignment horizontal="centerContinuous"/>
    </xf>
    <xf numFmtId="0" fontId="11" fillId="0" borderId="44" xfId="1" applyFont="1" applyBorder="1" applyAlignment="1" applyProtection="1">
      <alignment horizontal="centerContinuous"/>
    </xf>
    <xf numFmtId="0" fontId="14" fillId="0" borderId="46" xfId="1" applyBorder="1" applyProtection="1"/>
    <xf numFmtId="0" fontId="14" fillId="0" borderId="47" xfId="1" applyBorder="1" applyAlignment="1" applyProtection="1">
      <alignment horizontal="center"/>
    </xf>
    <xf numFmtId="0" fontId="8" fillId="0" borderId="45" xfId="1" applyFont="1" applyBorder="1" applyAlignment="1" applyProtection="1">
      <alignment horizontal="left"/>
    </xf>
    <xf numFmtId="0" fontId="8" fillId="0" borderId="44" xfId="1" applyFont="1" applyBorder="1" applyAlignment="1" applyProtection="1">
      <alignment horizontal="centerContinuous"/>
    </xf>
    <xf numFmtId="9" fontId="5" fillId="0" borderId="45" xfId="1" applyNumberFormat="1" applyFont="1" applyBorder="1" applyAlignment="1" applyProtection="1">
      <alignment horizontal="center"/>
    </xf>
    <xf numFmtId="0" fontId="8" fillId="0" borderId="45" xfId="1" applyFont="1" applyBorder="1" applyAlignment="1" applyProtection="1">
      <alignment horizontal="center"/>
    </xf>
    <xf numFmtId="0" fontId="14" fillId="0" borderId="29" xfId="1" applyBorder="1" applyAlignment="1" applyProtection="1">
      <alignment horizontal="center"/>
    </xf>
    <xf numFmtId="0" fontId="8" fillId="0" borderId="45" xfId="1" applyFont="1" applyBorder="1" applyAlignment="1" applyProtection="1">
      <alignment horizontal="centerContinuous"/>
    </xf>
    <xf numFmtId="0" fontId="8" fillId="0" borderId="29" xfId="1" applyFont="1" applyBorder="1" applyAlignment="1" applyProtection="1">
      <alignment horizontal="centerContinuous"/>
    </xf>
    <xf numFmtId="0" fontId="8" fillId="0" borderId="0" xfId="1" applyFont="1" applyBorder="1" applyAlignment="1" applyProtection="1">
      <alignment horizontal="centerContinuous"/>
    </xf>
    <xf numFmtId="0" fontId="5" fillId="0" borderId="48" xfId="1" applyFont="1" applyBorder="1" applyAlignment="1" applyProtection="1">
      <alignment horizontal="center"/>
      <protection locked="0"/>
    </xf>
    <xf numFmtId="164" fontId="5" fillId="0" borderId="48" xfId="1" applyNumberFormat="1" applyFont="1" applyBorder="1" applyAlignment="1" applyProtection="1">
      <protection locked="0"/>
    </xf>
    <xf numFmtId="0" fontId="5" fillId="0" borderId="34" xfId="1" applyFont="1" applyBorder="1" applyAlignment="1" applyProtection="1">
      <alignment horizontal="center"/>
      <protection locked="0"/>
    </xf>
    <xf numFmtId="164" fontId="5" fillId="0" borderId="35" xfId="1" applyNumberFormat="1" applyFont="1" applyBorder="1" applyAlignment="1" applyProtection="1">
      <protection locked="0"/>
    </xf>
    <xf numFmtId="0" fontId="9" fillId="0" borderId="25" xfId="1" applyFont="1" applyBorder="1" applyAlignment="1" applyProtection="1"/>
    <xf numFmtId="0" fontId="14" fillId="0" borderId="25" xfId="1" applyBorder="1" applyAlignment="1" applyProtection="1"/>
    <xf numFmtId="0" fontId="6" fillId="0" borderId="8" xfId="0" quotePrefix="1" applyNumberFormat="1" applyFont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center"/>
    </xf>
    <xf numFmtId="0" fontId="5" fillId="0" borderId="0" xfId="0" applyFont="1" applyBorder="1" applyAlignment="1" applyProtection="1"/>
    <xf numFmtId="0" fontId="14" fillId="0" borderId="0" xfId="3"/>
    <xf numFmtId="0" fontId="5" fillId="0" borderId="0" xfId="3" applyFont="1" applyBorder="1" applyAlignment="1">
      <alignment horizontal="right"/>
    </xf>
    <xf numFmtId="0" fontId="14" fillId="0" borderId="0" xfId="3" applyProtection="1"/>
    <xf numFmtId="0" fontId="5" fillId="0" borderId="27" xfId="3" applyFont="1" applyBorder="1"/>
    <xf numFmtId="0" fontId="14" fillId="0" borderId="49" xfId="3" applyBorder="1"/>
    <xf numFmtId="0" fontId="14" fillId="0" borderId="50" xfId="3" applyBorder="1"/>
    <xf numFmtId="0" fontId="13" fillId="0" borderId="24" xfId="3" applyFont="1" applyBorder="1" applyAlignment="1" applyProtection="1">
      <alignment horizontal="left"/>
    </xf>
    <xf numFmtId="0" fontId="14" fillId="0" borderId="25" xfId="3" applyBorder="1" applyAlignment="1">
      <alignment horizontal="left"/>
    </xf>
    <xf numFmtId="0" fontId="14" fillId="0" borderId="0" xfId="3" applyAlignment="1">
      <alignment horizontal="left"/>
    </xf>
    <xf numFmtId="0" fontId="5" fillId="0" borderId="25" xfId="3" applyFont="1" applyBorder="1" applyAlignment="1">
      <alignment horizontal="left"/>
    </xf>
    <xf numFmtId="0" fontId="5" fillId="0" borderId="51" xfId="3" applyFont="1" applyBorder="1" applyAlignment="1">
      <alignment horizontal="left"/>
    </xf>
    <xf numFmtId="0" fontId="14" fillId="0" borderId="0" xfId="3" applyBorder="1"/>
    <xf numFmtId="0" fontId="6" fillId="0" borderId="0" xfId="3" applyFont="1" applyBorder="1" applyAlignment="1"/>
    <xf numFmtId="0" fontId="14" fillId="0" borderId="29" xfId="3" applyBorder="1"/>
    <xf numFmtId="0" fontId="6" fillId="0" borderId="0" xfId="3" applyFont="1" applyBorder="1" applyAlignment="1">
      <alignment vertical="center"/>
    </xf>
    <xf numFmtId="0" fontId="14" fillId="0" borderId="52" xfId="3" applyBorder="1" applyProtection="1"/>
    <xf numFmtId="0" fontId="14" fillId="0" borderId="49" xfId="3" applyBorder="1" applyProtection="1"/>
    <xf numFmtId="0" fontId="12" fillId="0" borderId="49" xfId="3" applyFont="1" applyBorder="1" applyAlignment="1" applyProtection="1">
      <alignment horizontal="center" vertical="center"/>
    </xf>
    <xf numFmtId="0" fontId="14" fillId="0" borderId="53" xfId="3" applyBorder="1"/>
    <xf numFmtId="0" fontId="14" fillId="0" borderId="54" xfId="3" applyBorder="1"/>
    <xf numFmtId="0" fontId="5" fillId="0" borderId="27" xfId="3" applyFont="1" applyBorder="1" applyProtection="1"/>
    <xf numFmtId="0" fontId="5" fillId="0" borderId="0" xfId="3" applyFont="1" applyBorder="1" applyProtection="1"/>
    <xf numFmtId="0" fontId="14" fillId="0" borderId="0" xfId="3" applyBorder="1" applyAlignment="1">
      <alignment horizontal="left"/>
    </xf>
    <xf numFmtId="0" fontId="14" fillId="0" borderId="27" xfId="3" applyBorder="1"/>
    <xf numFmtId="0" fontId="2" fillId="0" borderId="49" xfId="3" applyFont="1" applyBorder="1" applyProtection="1"/>
    <xf numFmtId="0" fontId="14" fillId="0" borderId="0" xfId="3" applyBorder="1" applyProtection="1"/>
    <xf numFmtId="0" fontId="14" fillId="0" borderId="0" xfId="3" applyBorder="1" applyAlignment="1"/>
    <xf numFmtId="0" fontId="14" fillId="0" borderId="29" xfId="3" applyBorder="1" applyAlignment="1"/>
    <xf numFmtId="0" fontId="5" fillId="0" borderId="0" xfId="3" applyFont="1" applyBorder="1" applyAlignment="1" applyProtection="1">
      <alignment horizontal="left"/>
    </xf>
    <xf numFmtId="4" fontId="6" fillId="0" borderId="44" xfId="3" applyNumberFormat="1" applyFont="1" applyBorder="1" applyAlignment="1" applyProtection="1">
      <alignment horizontal="right"/>
    </xf>
    <xf numFmtId="2" fontId="6" fillId="0" borderId="36" xfId="3" applyNumberFormat="1" applyFont="1" applyBorder="1" applyAlignment="1" applyProtection="1">
      <alignment horizontal="right"/>
    </xf>
    <xf numFmtId="0" fontId="6" fillId="0" borderId="38" xfId="3" applyFont="1" applyBorder="1" applyAlignment="1">
      <alignment horizontal="center"/>
    </xf>
    <xf numFmtId="0" fontId="5" fillId="0" borderId="0" xfId="3" applyFont="1" applyBorder="1" applyAlignment="1" applyProtection="1"/>
    <xf numFmtId="0" fontId="17" fillId="0" borderId="0" xfId="3" applyFont="1" applyBorder="1" applyAlignment="1"/>
    <xf numFmtId="0" fontId="14" fillId="0" borderId="27" xfId="3" applyFont="1" applyBorder="1"/>
    <xf numFmtId="2" fontId="5" fillId="0" borderId="0" xfId="3" applyNumberFormat="1" applyFont="1" applyBorder="1" applyAlignment="1" applyProtection="1">
      <alignment horizontal="center"/>
    </xf>
    <xf numFmtId="0" fontId="6" fillId="0" borderId="38" xfId="3" applyFont="1" applyBorder="1" applyAlignment="1" applyProtection="1">
      <alignment horizontal="center"/>
    </xf>
    <xf numFmtId="0" fontId="2" fillId="0" borderId="0" xfId="3" applyFont="1" applyBorder="1"/>
    <xf numFmtId="0" fontId="2" fillId="0" borderId="29" xfId="3" applyFont="1" applyBorder="1"/>
    <xf numFmtId="0" fontId="18" fillId="0" borderId="27" xfId="3" applyFont="1" applyBorder="1" applyProtection="1">
      <protection locked="0"/>
    </xf>
    <xf numFmtId="0" fontId="5" fillId="0" borderId="0" xfId="3" applyFont="1" applyBorder="1"/>
    <xf numFmtId="0" fontId="6" fillId="0" borderId="0" xfId="3" applyFont="1" applyBorder="1" applyAlignment="1">
      <alignment horizontal="center"/>
    </xf>
    <xf numFmtId="0" fontId="14" fillId="0" borderId="25" xfId="3" applyBorder="1" applyProtection="1"/>
    <xf numFmtId="0" fontId="14" fillId="0" borderId="51" xfId="3" applyBorder="1" applyProtection="1"/>
    <xf numFmtId="0" fontId="14" fillId="0" borderId="27" xfId="3" applyBorder="1" applyProtection="1"/>
    <xf numFmtId="0" fontId="14" fillId="0" borderId="29" xfId="3" applyBorder="1" applyProtection="1"/>
    <xf numFmtId="0" fontId="11" fillId="0" borderId="6" xfId="3" applyFont="1" applyBorder="1" applyProtection="1"/>
    <xf numFmtId="0" fontId="14" fillId="0" borderId="6" xfId="3" applyBorder="1" applyProtection="1"/>
    <xf numFmtId="0" fontId="5" fillId="0" borderId="15" xfId="3" applyFont="1" applyBorder="1" applyProtection="1"/>
    <xf numFmtId="0" fontId="11" fillId="0" borderId="0" xfId="3" applyFont="1" applyBorder="1" applyProtection="1"/>
    <xf numFmtId="0" fontId="14" fillId="0" borderId="50" xfId="3" applyBorder="1" applyProtection="1"/>
    <xf numFmtId="0" fontId="9" fillId="0" borderId="0" xfId="3" applyFont="1"/>
    <xf numFmtId="0" fontId="19" fillId="0" borderId="0" xfId="3" applyFont="1"/>
    <xf numFmtId="0" fontId="7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/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166" fontId="6" fillId="0" borderId="44" xfId="0" applyNumberFormat="1" applyFont="1" applyBorder="1" applyAlignment="1" applyProtection="1"/>
    <xf numFmtId="0" fontId="6" fillId="0" borderId="8" xfId="0" applyFont="1" applyBorder="1" applyProtection="1"/>
    <xf numFmtId="0" fontId="2" fillId="0" borderId="0" xfId="0" applyFont="1" applyAlignment="1" applyProtection="1"/>
    <xf numFmtId="0" fontId="14" fillId="0" borderId="29" xfId="3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13" fillId="0" borderId="27" xfId="3" applyFont="1" applyBorder="1" applyAlignment="1"/>
    <xf numFmtId="0" fontId="9" fillId="0" borderId="43" xfId="1" applyFont="1" applyBorder="1" applyAlignment="1" applyProtection="1">
      <alignment horizontal="center"/>
    </xf>
    <xf numFmtId="0" fontId="5" fillId="0" borderId="55" xfId="1" applyFont="1" applyBorder="1" applyAlignment="1" applyProtection="1">
      <alignment horizontal="center"/>
      <protection locked="0"/>
    </xf>
    <xf numFmtId="164" fontId="5" fillId="0" borderId="41" xfId="1" applyNumberFormat="1" applyFont="1" applyBorder="1" applyAlignment="1" applyProtection="1">
      <protection locked="0"/>
    </xf>
    <xf numFmtId="0" fontId="2" fillId="0" borderId="53" xfId="1" applyFont="1" applyBorder="1" applyAlignment="1" applyProtection="1">
      <alignment horizontal="centerContinuous"/>
    </xf>
    <xf numFmtId="0" fontId="20" fillId="0" borderId="0" xfId="0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164" fontId="5" fillId="0" borderId="0" xfId="1" applyNumberFormat="1" applyFont="1" applyBorder="1" applyAlignment="1" applyProtection="1"/>
    <xf numFmtId="0" fontId="6" fillId="0" borderId="0" xfId="3" applyFont="1" applyBorder="1" applyAlignment="1" applyProtection="1"/>
    <xf numFmtId="0" fontId="23" fillId="0" borderId="2" xfId="0" applyFont="1" applyBorder="1" applyProtection="1"/>
    <xf numFmtId="0" fontId="5" fillId="0" borderId="0" xfId="3" applyFont="1" applyBorder="1" applyAlignment="1" applyProtection="1">
      <alignment horizontal="center"/>
    </xf>
    <xf numFmtId="0" fontId="1" fillId="0" borderId="48" xfId="3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3" applyFont="1" applyBorder="1" applyAlignment="1" applyProtection="1">
      <alignment horizontal="right"/>
    </xf>
    <xf numFmtId="165" fontId="7" fillId="0" borderId="15" xfId="3" applyNumberFormat="1" applyFont="1" applyBorder="1" applyAlignment="1" applyProtection="1">
      <alignment horizontal="center"/>
    </xf>
    <xf numFmtId="165" fontId="7" fillId="0" borderId="38" xfId="3" applyNumberFormat="1" applyFont="1" applyBorder="1" applyAlignment="1" applyProtection="1">
      <alignment horizontal="center"/>
    </xf>
    <xf numFmtId="0" fontId="7" fillId="0" borderId="0" xfId="3" applyFont="1" applyBorder="1" applyAlignment="1" applyProtection="1"/>
    <xf numFmtId="0" fontId="14" fillId="0" borderId="0" xfId="3" applyAlignment="1" applyProtection="1">
      <alignment horizontal="left"/>
    </xf>
    <xf numFmtId="0" fontId="14" fillId="0" borderId="29" xfId="3" applyBorder="1" applyAlignment="1" applyProtection="1">
      <alignment horizontal="left"/>
    </xf>
    <xf numFmtId="0" fontId="6" fillId="0" borderId="15" xfId="3" applyFont="1" applyBorder="1" applyAlignment="1" applyProtection="1"/>
    <xf numFmtId="0" fontId="5" fillId="0" borderId="52" xfId="3" applyFont="1" applyBorder="1" applyProtection="1"/>
    <xf numFmtId="0" fontId="5" fillId="0" borderId="49" xfId="3" applyFont="1" applyBorder="1" applyProtection="1"/>
    <xf numFmtId="0" fontId="17" fillId="0" borderId="27" xfId="3" applyFont="1" applyBorder="1" applyAlignment="1"/>
    <xf numFmtId="0" fontId="17" fillId="0" borderId="29" xfId="3" applyFont="1" applyBorder="1" applyAlignment="1"/>
    <xf numFmtId="4" fontId="2" fillId="0" borderId="0" xfId="3" applyNumberFormat="1" applyFont="1"/>
    <xf numFmtId="2" fontId="6" fillId="0" borderId="35" xfId="3" applyNumberFormat="1" applyFont="1" applyBorder="1" applyAlignment="1" applyProtection="1">
      <alignment horizontal="right"/>
    </xf>
    <xf numFmtId="0" fontId="11" fillId="0" borderId="0" xfId="3" applyFont="1" applyBorder="1" applyAlignment="1">
      <alignment horizontal="center"/>
    </xf>
    <xf numFmtId="4" fontId="6" fillId="0" borderId="15" xfId="3" applyNumberFormat="1" applyFont="1" applyFill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/>
    </xf>
    <xf numFmtId="164" fontId="7" fillId="0" borderId="50" xfId="3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Border="1" applyAlignment="1" applyProtection="1">
      <alignment horizontal="center"/>
    </xf>
    <xf numFmtId="2" fontId="5" fillId="0" borderId="56" xfId="0" applyNumberFormat="1" applyFont="1" applyBorder="1" applyAlignment="1" applyProtection="1">
      <alignment horizontal="center"/>
    </xf>
    <xf numFmtId="0" fontId="6" fillId="0" borderId="0" xfId="3" applyFont="1" applyBorder="1" applyAlignment="1">
      <alignment horizontal="right"/>
    </xf>
    <xf numFmtId="164" fontId="6" fillId="0" borderId="0" xfId="3" applyNumberFormat="1" applyFont="1" applyBorder="1" applyAlignment="1" applyProtection="1">
      <alignment horizontal="center"/>
    </xf>
    <xf numFmtId="4" fontId="6" fillId="0" borderId="0" xfId="3" applyNumberFormat="1" applyFont="1" applyFill="1" applyBorder="1" applyAlignment="1" applyProtection="1">
      <alignment horizontal="center"/>
    </xf>
    <xf numFmtId="164" fontId="7" fillId="0" borderId="49" xfId="3" applyNumberFormat="1" applyFont="1" applyFill="1" applyBorder="1" applyAlignment="1" applyProtection="1">
      <alignment horizontal="center" vertical="center"/>
    </xf>
    <xf numFmtId="164" fontId="7" fillId="0" borderId="53" xfId="3" applyNumberFormat="1" applyFont="1" applyBorder="1" applyAlignment="1" applyProtection="1">
      <alignment horizontal="center" vertical="center"/>
    </xf>
    <xf numFmtId="0" fontId="6" fillId="0" borderId="54" xfId="3" applyFont="1" applyBorder="1" applyAlignment="1">
      <alignment horizontal="right" vertical="center"/>
    </xf>
    <xf numFmtId="165" fontId="7" fillId="0" borderId="57" xfId="1" applyNumberFormat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right"/>
    </xf>
    <xf numFmtId="0" fontId="7" fillId="0" borderId="32" xfId="1" applyNumberFormat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165" fontId="7" fillId="0" borderId="38" xfId="1" applyNumberFormat="1" applyFont="1" applyBorder="1" applyAlignment="1" applyProtection="1">
      <alignment horizontal="center"/>
    </xf>
    <xf numFmtId="165" fontId="7" fillId="0" borderId="27" xfId="1" applyNumberFormat="1" applyFont="1" applyBorder="1" applyAlignment="1" applyProtection="1"/>
    <xf numFmtId="2" fontId="5" fillId="0" borderId="48" xfId="1" applyNumberFormat="1" applyFont="1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/>
    <xf numFmtId="2" fontId="5" fillId="0" borderId="34" xfId="1" applyNumberFormat="1" applyFont="1" applyBorder="1" applyAlignment="1" applyProtection="1">
      <alignment horizontal="center"/>
      <protection locked="0"/>
    </xf>
    <xf numFmtId="0" fontId="0" fillId="0" borderId="19" xfId="0" applyBorder="1" applyProtection="1"/>
    <xf numFmtId="0" fontId="0" fillId="0" borderId="16" xfId="0" applyBorder="1" applyProtection="1"/>
    <xf numFmtId="0" fontId="0" fillId="0" borderId="12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25" xfId="3" applyFont="1" applyBorder="1" applyAlignment="1" applyProtection="1"/>
    <xf numFmtId="0" fontId="5" fillId="0" borderId="25" xfId="3" applyFont="1" applyBorder="1" applyAlignment="1" applyProtection="1">
      <alignment horizontal="right"/>
    </xf>
    <xf numFmtId="0" fontId="5" fillId="0" borderId="0" xfId="3" quotePrefix="1" applyFont="1" applyBorder="1" applyAlignment="1" applyProtection="1"/>
    <xf numFmtId="0" fontId="5" fillId="0" borderId="0" xfId="3" applyFont="1" applyAlignment="1" applyProtection="1">
      <alignment horizontal="right"/>
    </xf>
    <xf numFmtId="0" fontId="7" fillId="0" borderId="38" xfId="3" applyFont="1" applyBorder="1" applyAlignment="1" applyProtection="1">
      <alignment horizontal="center"/>
    </xf>
    <xf numFmtId="0" fontId="7" fillId="0" borderId="0" xfId="2" applyFont="1" applyBorder="1" applyAlignment="1" applyProtection="1"/>
    <xf numFmtId="0" fontId="5" fillId="0" borderId="0" xfId="2" applyFont="1" applyBorder="1" applyAlignment="1" applyProtection="1">
      <alignment horizontal="right"/>
    </xf>
    <xf numFmtId="0" fontId="14" fillId="0" borderId="25" xfId="3" applyBorder="1" applyAlignment="1" applyProtection="1">
      <alignment horizontal="left"/>
    </xf>
    <xf numFmtId="0" fontId="5" fillId="0" borderId="25" xfId="3" applyFont="1" applyBorder="1" applyAlignment="1" applyProtection="1">
      <alignment horizontal="left"/>
    </xf>
    <xf numFmtId="0" fontId="5" fillId="0" borderId="51" xfId="3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center"/>
    </xf>
    <xf numFmtId="1" fontId="6" fillId="0" borderId="26" xfId="1" applyNumberFormat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5" fillId="0" borderId="0" xfId="1" applyFont="1" applyAlignment="1" applyProtection="1"/>
    <xf numFmtId="0" fontId="14" fillId="0" borderId="0" xfId="1" applyAlignment="1" applyProtection="1"/>
    <xf numFmtId="0" fontId="6" fillId="0" borderId="0" xfId="1" applyFont="1" applyBorder="1" applyAlignment="1" applyProtection="1"/>
    <xf numFmtId="49" fontId="7" fillId="0" borderId="0" xfId="3" applyNumberFormat="1" applyFont="1" applyBorder="1" applyAlignment="1" applyProtection="1">
      <alignment horizontal="left"/>
    </xf>
    <xf numFmtId="0" fontId="7" fillId="0" borderId="0" xfId="3" applyFont="1" applyBorder="1" applyAlignment="1" applyProtection="1">
      <alignment horizontal="left"/>
    </xf>
    <xf numFmtId="49" fontId="9" fillId="0" borderId="6" xfId="3" applyNumberFormat="1" applyFont="1" applyFill="1" applyBorder="1" applyAlignment="1" applyProtection="1">
      <alignment horizontal="left"/>
    </xf>
    <xf numFmtId="164" fontId="5" fillId="0" borderId="58" xfId="0" applyNumberFormat="1" applyFont="1" applyBorder="1" applyAlignment="1" applyProtection="1">
      <alignment horizontal="right"/>
    </xf>
    <xf numFmtId="164" fontId="4" fillId="0" borderId="0" xfId="3" applyNumberFormat="1" applyFont="1"/>
    <xf numFmtId="2" fontId="5" fillId="2" borderId="15" xfId="0" applyNumberFormat="1" applyFont="1" applyFill="1" applyBorder="1" applyAlignment="1" applyProtection="1">
      <protection locked="0"/>
    </xf>
    <xf numFmtId="2" fontId="5" fillId="2" borderId="56" xfId="0" applyNumberFormat="1" applyFont="1" applyFill="1" applyBorder="1" applyAlignment="1" applyProtection="1">
      <alignment horizontal="center"/>
      <protection locked="0"/>
    </xf>
    <xf numFmtId="49" fontId="7" fillId="2" borderId="34" xfId="3" applyNumberFormat="1" applyFont="1" applyFill="1" applyBorder="1" applyAlignment="1" applyProtection="1">
      <alignment horizontal="center"/>
      <protection locked="0"/>
    </xf>
    <xf numFmtId="0" fontId="13" fillId="2" borderId="34" xfId="3" applyNumberFormat="1" applyFont="1" applyFill="1" applyBorder="1" applyAlignment="1" applyProtection="1">
      <alignment horizontal="center"/>
      <protection locked="0"/>
    </xf>
    <xf numFmtId="49" fontId="5" fillId="2" borderId="15" xfId="3" applyNumberFormat="1" applyFont="1" applyFill="1" applyBorder="1" applyAlignment="1" applyProtection="1">
      <alignment horizontal="center"/>
      <protection locked="0"/>
    </xf>
    <xf numFmtId="2" fontId="6" fillId="2" borderId="13" xfId="3" applyNumberFormat="1" applyFont="1" applyFill="1" applyBorder="1" applyAlignment="1" applyProtection="1">
      <alignment horizontal="center"/>
      <protection locked="0"/>
    </xf>
    <xf numFmtId="2" fontId="6" fillId="2" borderId="37" xfId="3" applyNumberFormat="1" applyFont="1" applyFill="1" applyBorder="1" applyAlignment="1" applyProtection="1">
      <alignment horizontal="center"/>
      <protection locked="0"/>
    </xf>
    <xf numFmtId="0" fontId="5" fillId="2" borderId="59" xfId="0" applyFont="1" applyFill="1" applyBorder="1" applyAlignment="1" applyProtection="1">
      <alignment horizontal="center"/>
      <protection locked="0"/>
    </xf>
    <xf numFmtId="4" fontId="5" fillId="2" borderId="60" xfId="0" applyNumberFormat="1" applyFont="1" applyFill="1" applyBorder="1" applyAlignment="1" applyProtection="1">
      <alignment horizontal="center"/>
      <protection locked="0"/>
    </xf>
    <xf numFmtId="0" fontId="5" fillId="2" borderId="61" xfId="0" applyFont="1" applyFill="1" applyBorder="1" applyAlignment="1" applyProtection="1">
      <alignment horizontal="center"/>
      <protection locked="0"/>
    </xf>
    <xf numFmtId="4" fontId="5" fillId="2" borderId="61" xfId="0" applyNumberFormat="1" applyFont="1" applyFill="1" applyBorder="1" applyAlignment="1" applyProtection="1">
      <alignment horizontal="center"/>
      <protection locked="0"/>
    </xf>
    <xf numFmtId="0" fontId="5" fillId="2" borderId="6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/>
    <xf numFmtId="0" fontId="6" fillId="0" borderId="15" xfId="0" applyNumberFormat="1" applyFont="1" applyBorder="1" applyAlignment="1" applyProtection="1">
      <alignment horizontal="center"/>
    </xf>
    <xf numFmtId="0" fontId="5" fillId="0" borderId="63" xfId="1" applyFont="1" applyBorder="1" applyAlignment="1" applyProtection="1">
      <alignment horizontal="center"/>
    </xf>
    <xf numFmtId="0" fontId="5" fillId="0" borderId="0" xfId="1" applyFont="1" applyBorder="1" applyAlignment="1" applyProtection="1"/>
    <xf numFmtId="2" fontId="6" fillId="2" borderId="37" xfId="3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6" fillId="2" borderId="15" xfId="0" applyFont="1" applyFill="1" applyBorder="1" applyAlignment="1" applyProtection="1">
      <alignment horizontal="center"/>
      <protection locked="0"/>
    </xf>
    <xf numFmtId="166" fontId="5" fillId="2" borderId="23" xfId="0" applyNumberFormat="1" applyFont="1" applyFill="1" applyBorder="1" applyAlignment="1" applyProtection="1">
      <alignment horizontal="center"/>
      <protection locked="0"/>
    </xf>
    <xf numFmtId="166" fontId="5" fillId="2" borderId="20" xfId="0" applyNumberFormat="1" applyFont="1" applyFill="1" applyBorder="1" applyAlignment="1" applyProtection="1">
      <alignment horizontal="center"/>
      <protection locked="0"/>
    </xf>
    <xf numFmtId="0" fontId="0" fillId="0" borderId="64" xfId="0" applyBorder="1"/>
    <xf numFmtId="166" fontId="5" fillId="2" borderId="65" xfId="0" applyNumberFormat="1" applyFont="1" applyFill="1" applyBorder="1" applyAlignment="1" applyProtection="1">
      <alignment horizontal="center"/>
      <protection locked="0"/>
    </xf>
    <xf numFmtId="4" fontId="5" fillId="2" borderId="62" xfId="0" applyNumberFormat="1" applyFont="1" applyFill="1" applyBorder="1" applyAlignment="1" applyProtection="1">
      <alignment horizontal="center"/>
      <protection locked="0"/>
    </xf>
    <xf numFmtId="0" fontId="0" fillId="0" borderId="65" xfId="0" applyBorder="1"/>
    <xf numFmtId="0" fontId="6" fillId="3" borderId="1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66" xfId="0" applyFont="1" applyFill="1" applyBorder="1" applyAlignment="1" applyProtection="1">
      <alignment horizontal="left"/>
      <protection locked="0"/>
    </xf>
    <xf numFmtId="166" fontId="5" fillId="2" borderId="66" xfId="0" applyNumberFormat="1" applyFont="1" applyFill="1" applyBorder="1" applyAlignment="1" applyProtection="1">
      <alignment horizontal="center"/>
      <protection locked="0"/>
    </xf>
    <xf numFmtId="0" fontId="5" fillId="2" borderId="67" xfId="0" applyFont="1" applyFill="1" applyBorder="1" applyAlignment="1" applyProtection="1">
      <alignment horizontal="center"/>
      <protection locked="0"/>
    </xf>
    <xf numFmtId="4" fontId="5" fillId="2" borderId="67" xfId="0" applyNumberFormat="1" applyFont="1" applyFill="1" applyBorder="1" applyAlignment="1" applyProtection="1">
      <alignment horizontal="center"/>
      <protection locked="0"/>
    </xf>
    <xf numFmtId="0" fontId="5" fillId="0" borderId="43" xfId="1" quotePrefix="1" applyFont="1" applyBorder="1" applyAlignment="1" applyProtection="1">
      <alignment horizontal="center"/>
    </xf>
    <xf numFmtId="0" fontId="9" fillId="0" borderId="43" xfId="1" quotePrefix="1" applyFont="1" applyBorder="1" applyAlignment="1" applyProtection="1">
      <alignment horizontal="center"/>
    </xf>
    <xf numFmtId="0" fontId="11" fillId="0" borderId="0" xfId="3" applyFont="1" applyBorder="1" applyAlignment="1" applyProtection="1"/>
    <xf numFmtId="0" fontId="9" fillId="0" borderId="2" xfId="0" applyFont="1" applyBorder="1" applyAlignment="1" applyProtection="1"/>
    <xf numFmtId="0" fontId="9" fillId="0" borderId="0" xfId="0" applyFont="1" applyAlignment="1" applyProtection="1"/>
    <xf numFmtId="0" fontId="6" fillId="0" borderId="0" xfId="3" applyFont="1" applyBorder="1" applyAlignment="1" applyProtection="1"/>
    <xf numFmtId="2" fontId="6" fillId="2" borderId="37" xfId="3" applyNumberFormat="1" applyFont="1" applyFill="1" applyBorder="1" applyAlignment="1" applyProtection="1">
      <alignment horizontal="center"/>
      <protection locked="0"/>
    </xf>
    <xf numFmtId="0" fontId="14" fillId="0" borderId="25" xfId="3" applyBorder="1" applyProtection="1"/>
    <xf numFmtId="0" fontId="5" fillId="0" borderId="0" xfId="3" applyFont="1" applyBorder="1" applyAlignment="1" applyProtection="1">
      <alignment horizontal="right"/>
    </xf>
    <xf numFmtId="0" fontId="5" fillId="0" borderId="0" xfId="3" applyFont="1" applyBorder="1" applyAlignment="1" applyProtection="1">
      <alignment horizontal="left"/>
    </xf>
    <xf numFmtId="164" fontId="7" fillId="0" borderId="50" xfId="3" applyNumberFormat="1" applyFont="1" applyFill="1" applyBorder="1" applyAlignment="1" applyProtection="1">
      <alignment horizontal="center" vertical="center"/>
    </xf>
    <xf numFmtId="0" fontId="13" fillId="0" borderId="24" xfId="3" applyFont="1" applyBorder="1" applyAlignment="1" applyProtection="1">
      <alignment horizontal="left"/>
    </xf>
    <xf numFmtId="0" fontId="11" fillId="0" borderId="0" xfId="3" applyFont="1" applyBorder="1" applyAlignment="1">
      <alignment horizontal="center"/>
    </xf>
    <xf numFmtId="0" fontId="1" fillId="0" borderId="0" xfId="0" applyFont="1" applyAlignment="1" applyProtection="1">
      <alignment horizontal="left"/>
    </xf>
    <xf numFmtId="0" fontId="3" fillId="2" borderId="15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/>
    </xf>
    <xf numFmtId="0" fontId="5" fillId="0" borderId="34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0" fillId="0" borderId="0" xfId="0" applyAlignment="1"/>
    <xf numFmtId="0" fontId="0" fillId="0" borderId="5" xfId="0" applyBorder="1" applyAlignment="1"/>
    <xf numFmtId="164" fontId="5" fillId="0" borderId="34" xfId="0" applyNumberFormat="1" applyFont="1" applyBorder="1" applyAlignment="1" applyProtection="1"/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0" fillId="0" borderId="68" xfId="0" applyNumberFormat="1" applyFill="1" applyBorder="1" applyAlignment="1" applyProtection="1">
      <alignment horizontal="center"/>
    </xf>
    <xf numFmtId="165" fontId="7" fillId="2" borderId="3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68" fontId="7" fillId="2" borderId="69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vertical="top"/>
    </xf>
    <xf numFmtId="0" fontId="11" fillId="0" borderId="21" xfId="0" applyFont="1" applyBorder="1" applyAlignment="1" applyProtection="1">
      <alignment horizontal="left" vertical="top"/>
    </xf>
    <xf numFmtId="0" fontId="7" fillId="2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164" fontId="5" fillId="0" borderId="8" xfId="0" applyNumberFormat="1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44" xfId="0" applyBorder="1" applyAlignment="1">
      <alignment horizontal="right"/>
    </xf>
    <xf numFmtId="0" fontId="5" fillId="0" borderId="34" xfId="0" applyFont="1" applyFill="1" applyBorder="1" applyAlignment="1" applyProtection="1"/>
    <xf numFmtId="164" fontId="9" fillId="2" borderId="68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/>
    <xf numFmtId="0" fontId="5" fillId="0" borderId="36" xfId="0" applyFont="1" applyFill="1" applyBorder="1" applyAlignment="1" applyProtection="1"/>
    <xf numFmtId="0" fontId="5" fillId="0" borderId="37" xfId="0" applyFont="1" applyFill="1" applyBorder="1" applyAlignment="1" applyProtection="1"/>
    <xf numFmtId="0" fontId="21" fillId="0" borderId="1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right"/>
    </xf>
    <xf numFmtId="0" fontId="9" fillId="0" borderId="68" xfId="0" applyFont="1" applyFill="1" applyBorder="1" applyAlignment="1" applyProtection="1"/>
    <xf numFmtId="164" fontId="9" fillId="0" borderId="70" xfId="0" applyNumberFormat="1" applyFont="1" applyFill="1" applyBorder="1" applyAlignment="1" applyProtection="1"/>
    <xf numFmtId="164" fontId="9" fillId="0" borderId="71" xfId="0" applyNumberFormat="1" applyFont="1" applyFill="1" applyBorder="1" applyAlignment="1" applyProtection="1"/>
    <xf numFmtId="164" fontId="9" fillId="0" borderId="72" xfId="0" applyNumberFormat="1" applyFont="1" applyFill="1" applyBorder="1" applyAlignment="1" applyProtection="1"/>
    <xf numFmtId="166" fontId="10" fillId="2" borderId="15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</xf>
    <xf numFmtId="0" fontId="5" fillId="0" borderId="36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164" fontId="5" fillId="0" borderId="35" xfId="0" applyNumberFormat="1" applyFont="1" applyBorder="1" applyAlignment="1" applyProtection="1"/>
    <xf numFmtId="164" fontId="5" fillId="0" borderId="36" xfId="0" applyNumberFormat="1" applyFont="1" applyBorder="1" applyAlignment="1" applyProtection="1"/>
    <xf numFmtId="164" fontId="5" fillId="0" borderId="37" xfId="0" applyNumberFormat="1" applyFont="1" applyBorder="1" applyAlignment="1" applyProtection="1"/>
    <xf numFmtId="166" fontId="7" fillId="2" borderId="69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/>
    <xf numFmtId="0" fontId="0" fillId="0" borderId="2" xfId="0" applyBorder="1" applyAlignment="1"/>
    <xf numFmtId="0" fontId="8" fillId="0" borderId="44" xfId="0" applyFont="1" applyBorder="1" applyAlignment="1" applyProtection="1">
      <alignment horizontal="right"/>
    </xf>
    <xf numFmtId="0" fontId="5" fillId="0" borderId="2" xfId="0" applyFont="1" applyBorder="1" applyAlignment="1" applyProtection="1"/>
    <xf numFmtId="0" fontId="5" fillId="0" borderId="0" xfId="0" applyFont="1" applyBorder="1" applyAlignment="1" applyProtection="1"/>
    <xf numFmtId="0" fontId="7" fillId="2" borderId="69" xfId="0" applyFont="1" applyFill="1" applyBorder="1" applyAlignment="1" applyProtection="1">
      <alignment horizontal="left"/>
      <protection locked="0"/>
    </xf>
    <xf numFmtId="0" fontId="7" fillId="2" borderId="36" xfId="0" applyFont="1" applyFill="1" applyBorder="1" applyAlignment="1" applyProtection="1">
      <alignment horizontal="left"/>
      <protection locked="0"/>
    </xf>
    <xf numFmtId="0" fontId="7" fillId="2" borderId="36" xfId="0" applyFont="1" applyFill="1" applyBorder="1" applyAlignment="1" applyProtection="1">
      <alignment horizontal="center"/>
      <protection locked="0"/>
    </xf>
    <xf numFmtId="165" fontId="7" fillId="2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164" fontId="5" fillId="0" borderId="35" xfId="0" applyNumberFormat="1" applyFont="1" applyFill="1" applyBorder="1" applyAlignment="1" applyProtection="1">
      <alignment horizontal="right"/>
    </xf>
    <xf numFmtId="164" fontId="5" fillId="0" borderId="36" xfId="0" applyNumberFormat="1" applyFont="1" applyFill="1" applyBorder="1" applyAlignment="1" applyProtection="1">
      <alignment horizontal="right"/>
    </xf>
    <xf numFmtId="164" fontId="5" fillId="0" borderId="37" xfId="0" applyNumberFormat="1" applyFont="1" applyFill="1" applyBorder="1" applyAlignment="1" applyProtection="1">
      <alignment horizontal="right"/>
    </xf>
    <xf numFmtId="0" fontId="5" fillId="2" borderId="15" xfId="0" applyFont="1" applyFill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right"/>
    </xf>
    <xf numFmtId="164" fontId="5" fillId="0" borderId="41" xfId="0" applyNumberFormat="1" applyFont="1" applyBorder="1" applyAlignment="1" applyProtection="1"/>
    <xf numFmtId="164" fontId="5" fillId="0" borderId="6" xfId="0" applyNumberFormat="1" applyFont="1" applyBorder="1" applyAlignment="1" applyProtection="1"/>
    <xf numFmtId="164" fontId="5" fillId="0" borderId="40" xfId="0" applyNumberFormat="1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164" fontId="9" fillId="0" borderId="68" xfId="0" applyNumberFormat="1" applyFont="1" applyBorder="1"/>
    <xf numFmtId="0" fontId="5" fillId="0" borderId="41" xfId="0" applyFont="1" applyFill="1" applyBorder="1" applyAlignment="1" applyProtection="1"/>
    <xf numFmtId="0" fontId="5" fillId="0" borderId="6" xfId="0" applyFont="1" applyFill="1" applyBorder="1" applyAlignment="1" applyProtection="1"/>
    <xf numFmtId="0" fontId="5" fillId="0" borderId="40" xfId="0" applyFont="1" applyFill="1" applyBorder="1" applyAlignment="1" applyProtection="1"/>
    <xf numFmtId="0" fontId="2" fillId="0" borderId="0" xfId="0" applyFont="1" applyAlignment="1" applyProtection="1">
      <alignment horizontal="right"/>
    </xf>
    <xf numFmtId="0" fontId="3" fillId="0" borderId="15" xfId="0" quotePrefix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 applyProtection="1"/>
    <xf numFmtId="0" fontId="7" fillId="0" borderId="36" xfId="0" applyFont="1" applyBorder="1" applyAlignment="1" applyProtection="1">
      <alignment horizontal="left"/>
    </xf>
    <xf numFmtId="0" fontId="7" fillId="0" borderId="36" xfId="0" applyNumberFormat="1" applyFont="1" applyBorder="1" applyAlignment="1" applyProtection="1">
      <alignment horizontal="center"/>
    </xf>
    <xf numFmtId="165" fontId="7" fillId="0" borderId="69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right"/>
    </xf>
    <xf numFmtId="0" fontId="22" fillId="0" borderId="75" xfId="0" applyFont="1" applyBorder="1" applyAlignment="1" applyProtection="1">
      <alignment horizontal="center"/>
    </xf>
    <xf numFmtId="0" fontId="6" fillId="0" borderId="76" xfId="0" applyFont="1" applyBorder="1" applyAlignment="1" applyProtection="1">
      <alignment horizontal="center"/>
    </xf>
    <xf numFmtId="0" fontId="6" fillId="0" borderId="77" xfId="0" applyFont="1" applyBorder="1" applyAlignment="1" applyProtection="1">
      <alignment horizontal="center"/>
    </xf>
    <xf numFmtId="0" fontId="5" fillId="0" borderId="78" xfId="0" applyFont="1" applyBorder="1" applyAlignment="1" applyProtection="1">
      <alignment horizontal="center"/>
    </xf>
    <xf numFmtId="0" fontId="5" fillId="0" borderId="79" xfId="0" applyFont="1" applyBorder="1" applyAlignment="1" applyProtection="1">
      <alignment horizontal="center"/>
    </xf>
    <xf numFmtId="0" fontId="5" fillId="0" borderId="8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80" xfId="0" applyFont="1" applyBorder="1" applyAlignment="1" applyProtection="1">
      <alignment horizontal="center" wrapText="1"/>
    </xf>
    <xf numFmtId="0" fontId="6" fillId="0" borderId="73" xfId="0" applyFont="1" applyBorder="1" applyAlignment="1" applyProtection="1">
      <alignment horizontal="center" wrapText="1"/>
    </xf>
    <xf numFmtId="0" fontId="6" fillId="0" borderId="45" xfId="0" applyFont="1" applyBorder="1" applyAlignment="1" applyProtection="1">
      <alignment horizontal="center" wrapText="1"/>
    </xf>
    <xf numFmtId="0" fontId="6" fillId="0" borderId="44" xfId="0" applyFont="1" applyBorder="1" applyAlignment="1" applyProtection="1">
      <alignment horizontal="center" wrapText="1"/>
    </xf>
    <xf numFmtId="0" fontId="22" fillId="0" borderId="76" xfId="0" applyFont="1" applyBorder="1" applyAlignment="1" applyProtection="1">
      <alignment horizontal="center"/>
    </xf>
    <xf numFmtId="0" fontId="22" fillId="0" borderId="77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4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8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65" fontId="7" fillId="0" borderId="15" xfId="0" applyNumberFormat="1" applyFont="1" applyBorder="1" applyAlignment="1" applyProtection="1">
      <alignment horizontal="center"/>
    </xf>
    <xf numFmtId="164" fontId="5" fillId="0" borderId="19" xfId="0" applyNumberFormat="1" applyFont="1" applyBorder="1" applyAlignment="1" applyProtection="1"/>
    <xf numFmtId="0" fontId="5" fillId="0" borderId="35" xfId="0" applyFont="1" applyBorder="1" applyAlignment="1" applyProtection="1"/>
    <xf numFmtId="0" fontId="5" fillId="0" borderId="36" xfId="0" applyFont="1" applyBorder="1" applyAlignment="1" applyProtection="1"/>
    <xf numFmtId="0" fontId="5" fillId="0" borderId="20" xfId="0" applyFont="1" applyBorder="1" applyAlignment="1" applyProtection="1"/>
    <xf numFmtId="164" fontId="5" fillId="0" borderId="35" xfId="0" applyNumberFormat="1" applyFont="1" applyBorder="1" applyAlignment="1" applyProtection="1">
      <alignment horizontal="right"/>
    </xf>
    <xf numFmtId="164" fontId="5" fillId="0" borderId="20" xfId="0" applyNumberFormat="1" applyFont="1" applyBorder="1" applyAlignment="1" applyProtection="1">
      <alignment horizontal="right"/>
    </xf>
    <xf numFmtId="164" fontId="5" fillId="0" borderId="12" xfId="0" applyNumberFormat="1" applyFont="1" applyBorder="1" applyAlignment="1" applyProtection="1"/>
    <xf numFmtId="164" fontId="5" fillId="0" borderId="15" xfId="0" applyNumberFormat="1" applyFont="1" applyBorder="1" applyAlignment="1" applyProtection="1"/>
    <xf numFmtId="0" fontId="5" fillId="0" borderId="35" xfId="0" applyNumberFormat="1" applyFont="1" applyBorder="1" applyAlignment="1" applyProtection="1"/>
    <xf numFmtId="0" fontId="5" fillId="0" borderId="36" xfId="0" applyNumberFormat="1" applyFont="1" applyBorder="1" applyAlignment="1" applyProtection="1"/>
    <xf numFmtId="0" fontId="5" fillId="0" borderId="20" xfId="0" applyNumberFormat="1" applyFont="1" applyBorder="1" applyAlignment="1" applyProtection="1"/>
    <xf numFmtId="164" fontId="5" fillId="0" borderId="14" xfId="0" applyNumberFormat="1" applyFont="1" applyBorder="1" applyAlignment="1" applyProtection="1"/>
    <xf numFmtId="164" fontId="5" fillId="0" borderId="13" xfId="0" applyNumberFormat="1" applyFont="1" applyBorder="1" applyAlignment="1" applyProtection="1"/>
    <xf numFmtId="164" fontId="5" fillId="0" borderId="74" xfId="0" applyNumberFormat="1" applyFont="1" applyBorder="1" applyAlignment="1" applyProtection="1">
      <alignment horizontal="right"/>
    </xf>
    <xf numFmtId="164" fontId="5" fillId="0" borderId="65" xfId="0" applyNumberFormat="1" applyFont="1" applyBorder="1" applyAlignment="1" applyProtection="1">
      <alignment horizontal="right"/>
    </xf>
    <xf numFmtId="0" fontId="6" fillId="0" borderId="21" xfId="0" applyFont="1" applyBorder="1" applyAlignment="1" applyProtection="1"/>
    <xf numFmtId="165" fontId="5" fillId="0" borderId="0" xfId="0" applyNumberFormat="1" applyFont="1" applyBorder="1" applyAlignment="1" applyProtection="1">
      <alignment horizontal="right"/>
    </xf>
    <xf numFmtId="165" fontId="5" fillId="0" borderId="0" xfId="0" quotePrefix="1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7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44" xfId="0" applyFont="1" applyBorder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right"/>
    </xf>
    <xf numFmtId="164" fontId="7" fillId="0" borderId="2" xfId="0" applyNumberFormat="1" applyFont="1" applyBorder="1" applyAlignment="1" applyProtection="1">
      <alignment horizontal="right"/>
    </xf>
    <xf numFmtId="0" fontId="6" fillId="2" borderId="69" xfId="0" applyFont="1" applyFill="1" applyBorder="1" applyAlignment="1" applyProtection="1">
      <alignment horizontal="left" indent="1"/>
      <protection locked="0"/>
    </xf>
    <xf numFmtId="0" fontId="6" fillId="2" borderId="15" xfId="0" applyFont="1" applyFill="1" applyBorder="1" applyAlignment="1" applyProtection="1">
      <protection locked="0"/>
    </xf>
    <xf numFmtId="0" fontId="6" fillId="2" borderId="36" xfId="0" applyFont="1" applyFill="1" applyBorder="1" applyAlignment="1" applyProtection="1">
      <protection locked="0"/>
    </xf>
    <xf numFmtId="0" fontId="13" fillId="0" borderId="2" xfId="0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8" fillId="0" borderId="2" xfId="0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25" xfId="2" applyFont="1" applyBorder="1" applyAlignment="1" applyProtection="1">
      <alignment horizontal="left"/>
    </xf>
    <xf numFmtId="0" fontId="7" fillId="0" borderId="36" xfId="2" applyFont="1" applyBorder="1" applyAlignment="1" applyProtection="1">
      <alignment horizontal="left"/>
    </xf>
    <xf numFmtId="0" fontId="7" fillId="0" borderId="15" xfId="2" applyFont="1" applyBorder="1" applyAlignment="1" applyProtection="1">
      <alignment horizontal="left"/>
    </xf>
    <xf numFmtId="0" fontId="7" fillId="0" borderId="15" xfId="2" applyFont="1" applyBorder="1" applyAlignment="1" applyProtection="1">
      <alignment horizontal="center"/>
    </xf>
    <xf numFmtId="0" fontId="5" fillId="0" borderId="27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64" fontId="7" fillId="2" borderId="15" xfId="3" applyNumberFormat="1" applyFont="1" applyFill="1" applyBorder="1" applyAlignment="1" applyProtection="1">
      <alignment horizontal="center"/>
      <protection locked="0"/>
    </xf>
    <xf numFmtId="49" fontId="9" fillId="2" borderId="36" xfId="3" applyNumberFormat="1" applyFont="1" applyFill="1" applyBorder="1" applyAlignment="1" applyProtection="1">
      <alignment horizontal="left"/>
      <protection locked="0"/>
    </xf>
    <xf numFmtId="0" fontId="5" fillId="0" borderId="27" xfId="3" applyFont="1" applyFill="1" applyBorder="1" applyAlignment="1" applyProtection="1">
      <alignment horizontal="right"/>
    </xf>
    <xf numFmtId="0" fontId="5" fillId="0" borderId="0" xfId="3" applyFont="1" applyFill="1" applyBorder="1" applyAlignment="1" applyProtection="1">
      <alignment horizontal="right"/>
    </xf>
    <xf numFmtId="0" fontId="9" fillId="2" borderId="15" xfId="3" applyFont="1" applyFill="1" applyBorder="1" applyAlignment="1" applyProtection="1">
      <alignment horizontal="left"/>
      <protection locked="0"/>
    </xf>
    <xf numFmtId="0" fontId="6" fillId="2" borderId="15" xfId="3" applyFont="1" applyFill="1" applyBorder="1" applyAlignment="1" applyProtection="1">
      <alignment horizontal="left"/>
      <protection locked="0"/>
    </xf>
    <xf numFmtId="0" fontId="5" fillId="2" borderId="36" xfId="3" applyFont="1" applyFill="1" applyBorder="1" applyAlignment="1" applyProtection="1">
      <alignment horizontal="left"/>
      <protection locked="0"/>
    </xf>
    <xf numFmtId="0" fontId="5" fillId="0" borderId="0" xfId="3" applyFont="1" applyBorder="1" applyAlignment="1" applyProtection="1">
      <alignment horizontal="left"/>
    </xf>
    <xf numFmtId="0" fontId="13" fillId="0" borderId="27" xfId="3" applyFont="1" applyBorder="1" applyAlignment="1">
      <alignment horizontal="left"/>
    </xf>
    <xf numFmtId="0" fontId="13" fillId="0" borderId="0" xfId="3" applyFont="1" applyBorder="1" applyAlignment="1">
      <alignment horizontal="left"/>
    </xf>
    <xf numFmtId="0" fontId="13" fillId="0" borderId="86" xfId="3" applyFont="1" applyBorder="1" applyAlignment="1">
      <alignment horizontal="left" vertical="center"/>
    </xf>
    <xf numFmtId="0" fontId="13" fillId="0" borderId="53" xfId="3" applyFont="1" applyBorder="1" applyAlignment="1">
      <alignment horizontal="left" vertical="center"/>
    </xf>
    <xf numFmtId="0" fontId="11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11" fillId="0" borderId="0" xfId="3" applyFont="1" applyAlignment="1">
      <alignment horizontal="left"/>
    </xf>
    <xf numFmtId="2" fontId="6" fillId="2" borderId="35" xfId="3" applyNumberFormat="1" applyFont="1" applyFill="1" applyBorder="1" applyAlignment="1" applyProtection="1">
      <alignment horizontal="center"/>
      <protection locked="0"/>
    </xf>
    <xf numFmtId="2" fontId="6" fillId="2" borderId="37" xfId="3" applyNumberFormat="1" applyFont="1" applyFill="1" applyBorder="1" applyAlignment="1" applyProtection="1">
      <alignment horizontal="center"/>
      <protection locked="0"/>
    </xf>
    <xf numFmtId="0" fontId="11" fillId="2" borderId="15" xfId="3" applyFont="1" applyFill="1" applyBorder="1" applyAlignment="1" applyProtection="1">
      <alignment horizontal="center"/>
      <protection locked="0"/>
    </xf>
    <xf numFmtId="0" fontId="2" fillId="0" borderId="0" xfId="3" applyFont="1" applyAlignment="1" applyProtection="1">
      <alignment horizontal="right"/>
    </xf>
    <xf numFmtId="0" fontId="3" fillId="0" borderId="15" xfId="3" applyFont="1" applyBorder="1" applyAlignment="1" applyProtection="1">
      <alignment horizontal="center"/>
    </xf>
    <xf numFmtId="164" fontId="6" fillId="0" borderId="15" xfId="3" applyNumberFormat="1" applyFont="1" applyBorder="1" applyAlignment="1" applyProtection="1">
      <alignment horizontal="center"/>
    </xf>
    <xf numFmtId="164" fontId="7" fillId="0" borderId="86" xfId="3" applyNumberFormat="1" applyFont="1" applyBorder="1" applyAlignment="1" applyProtection="1">
      <alignment horizontal="center" vertical="center"/>
    </xf>
    <xf numFmtId="164" fontId="7" fillId="0" borderId="54" xfId="3" applyNumberFormat="1" applyFont="1" applyBorder="1" applyAlignment="1" applyProtection="1">
      <alignment horizontal="center" vertical="center"/>
    </xf>
    <xf numFmtId="0" fontId="16" fillId="0" borderId="49" xfId="3" applyFont="1" applyFill="1" applyBorder="1" applyAlignment="1">
      <alignment horizontal="center"/>
    </xf>
    <xf numFmtId="0" fontId="16" fillId="0" borderId="50" xfId="3" applyFont="1" applyFill="1" applyBorder="1" applyAlignment="1">
      <alignment horizontal="center"/>
    </xf>
    <xf numFmtId="164" fontId="7" fillId="3" borderId="86" xfId="3" applyNumberFormat="1" applyFont="1" applyFill="1" applyBorder="1" applyAlignment="1" applyProtection="1">
      <alignment horizontal="center" vertical="center"/>
    </xf>
    <xf numFmtId="164" fontId="7" fillId="3" borderId="54" xfId="3" applyNumberFormat="1" applyFont="1" applyFill="1" applyBorder="1" applyAlignment="1" applyProtection="1">
      <alignment horizontal="center" vertical="center"/>
    </xf>
    <xf numFmtId="7" fontId="7" fillId="2" borderId="86" xfId="3" applyNumberFormat="1" applyFont="1" applyFill="1" applyBorder="1" applyAlignment="1" applyProtection="1">
      <alignment horizontal="center" vertical="center"/>
      <protection locked="0"/>
    </xf>
    <xf numFmtId="7" fontId="7" fillId="2" borderId="54" xfId="3" applyNumberFormat="1" applyFont="1" applyFill="1" applyBorder="1" applyAlignment="1" applyProtection="1">
      <alignment horizontal="center" vertical="center"/>
      <protection locked="0"/>
    </xf>
    <xf numFmtId="0" fontId="7" fillId="2" borderId="15" xfId="3" applyFont="1" applyFill="1" applyBorder="1" applyAlignment="1" applyProtection="1">
      <alignment horizontal="center"/>
      <protection locked="0"/>
    </xf>
    <xf numFmtId="0" fontId="7" fillId="2" borderId="32" xfId="3" applyFont="1" applyFill="1" applyBorder="1" applyAlignment="1" applyProtection="1">
      <alignment horizontal="center"/>
      <protection locked="0"/>
    </xf>
    <xf numFmtId="0" fontId="6" fillId="0" borderId="82" xfId="3" applyFont="1" applyBorder="1" applyAlignment="1">
      <alignment horizontal="center" vertical="center"/>
    </xf>
    <xf numFmtId="0" fontId="6" fillId="0" borderId="87" xfId="3" applyFont="1" applyBorder="1" applyAlignment="1">
      <alignment horizontal="center" vertical="center"/>
    </xf>
    <xf numFmtId="0" fontId="5" fillId="0" borderId="27" xfId="3" applyFont="1" applyBorder="1" applyAlignment="1" applyProtection="1">
      <alignment horizontal="right"/>
    </xf>
    <xf numFmtId="0" fontId="5" fillId="0" borderId="0" xfId="3" applyFont="1" applyBorder="1" applyAlignment="1" applyProtection="1">
      <alignment horizontal="right"/>
    </xf>
    <xf numFmtId="49" fontId="9" fillId="2" borderId="15" xfId="3" applyNumberFormat="1" applyFont="1" applyFill="1" applyBorder="1" applyAlignment="1" applyProtection="1">
      <alignment horizontal="left"/>
      <protection locked="0"/>
    </xf>
    <xf numFmtId="0" fontId="6" fillId="0" borderId="0" xfId="3" applyFont="1" applyBorder="1" applyAlignment="1">
      <alignment horizontal="center" vertical="center" wrapText="1"/>
    </xf>
    <xf numFmtId="0" fontId="6" fillId="0" borderId="49" xfId="3" applyFont="1" applyBorder="1" applyAlignment="1">
      <alignment horizontal="center" vertical="center" wrapText="1"/>
    </xf>
    <xf numFmtId="166" fontId="7" fillId="0" borderId="26" xfId="3" applyNumberFormat="1" applyFont="1" applyBorder="1" applyAlignment="1" applyProtection="1">
      <alignment horizontal="center"/>
    </xf>
    <xf numFmtId="166" fontId="7" fillId="0" borderId="57" xfId="3" applyNumberFormat="1" applyFont="1" applyBorder="1" applyAlignment="1" applyProtection="1">
      <alignment horizontal="center"/>
    </xf>
    <xf numFmtId="164" fontId="7" fillId="0" borderId="52" xfId="3" applyNumberFormat="1" applyFont="1" applyBorder="1" applyAlignment="1" applyProtection="1">
      <alignment horizontal="center" vertical="center"/>
    </xf>
    <xf numFmtId="164" fontId="7" fillId="0" borderId="50" xfId="3" applyNumberFormat="1" applyFont="1" applyBorder="1" applyAlignment="1" applyProtection="1">
      <alignment horizontal="center" vertical="center"/>
    </xf>
    <xf numFmtId="164" fontId="7" fillId="0" borderId="52" xfId="3" applyNumberFormat="1" applyFont="1" applyFill="1" applyBorder="1" applyAlignment="1" applyProtection="1">
      <alignment horizontal="center" vertical="center"/>
    </xf>
    <xf numFmtId="164" fontId="7" fillId="0" borderId="50" xfId="3" applyNumberFormat="1" applyFont="1" applyFill="1" applyBorder="1" applyAlignment="1" applyProtection="1">
      <alignment horizontal="center" vertical="center"/>
    </xf>
    <xf numFmtId="0" fontId="13" fillId="0" borderId="24" xfId="3" applyFont="1" applyBorder="1" applyAlignment="1" applyProtection="1">
      <alignment horizontal="left"/>
    </xf>
    <xf numFmtId="0" fontId="13" fillId="0" borderId="25" xfId="3" applyFont="1" applyBorder="1" applyAlignment="1" applyProtection="1">
      <alignment horizontal="left"/>
    </xf>
    <xf numFmtId="7" fontId="6" fillId="0" borderId="83" xfId="3" applyNumberFormat="1" applyFont="1" applyBorder="1" applyAlignment="1" applyProtection="1">
      <alignment vertical="center"/>
    </xf>
    <xf numFmtId="7" fontId="6" fillId="0" borderId="84" xfId="3" applyNumberFormat="1" applyFont="1" applyBorder="1" applyAlignment="1" applyProtection="1">
      <alignment vertical="center"/>
    </xf>
    <xf numFmtId="7" fontId="6" fillId="0" borderId="85" xfId="3" applyNumberFormat="1" applyFont="1" applyBorder="1" applyAlignment="1" applyProtection="1">
      <alignment vertical="center"/>
    </xf>
    <xf numFmtId="164" fontId="7" fillId="2" borderId="86" xfId="3" applyNumberFormat="1" applyFont="1" applyFill="1" applyBorder="1" applyAlignment="1" applyProtection="1">
      <alignment horizontal="center" vertical="center"/>
      <protection locked="0"/>
    </xf>
    <xf numFmtId="164" fontId="7" fillId="2" borderId="54" xfId="3" applyNumberFormat="1" applyFont="1" applyFill="1" applyBorder="1" applyAlignment="1" applyProtection="1">
      <alignment horizontal="center" vertical="center"/>
      <protection locked="0"/>
    </xf>
    <xf numFmtId="164" fontId="7" fillId="0" borderId="86" xfId="3" applyNumberFormat="1" applyFont="1" applyFill="1" applyBorder="1" applyAlignment="1" applyProtection="1">
      <alignment horizontal="center" vertical="center"/>
    </xf>
    <xf numFmtId="164" fontId="7" fillId="0" borderId="54" xfId="3" applyNumberFormat="1" applyFont="1" applyFill="1" applyBorder="1" applyAlignment="1" applyProtection="1">
      <alignment horizontal="center" vertical="center"/>
    </xf>
    <xf numFmtId="0" fontId="16" fillId="0" borderId="27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3" fillId="0" borderId="52" xfId="3" applyFont="1" applyBorder="1" applyAlignment="1" applyProtection="1">
      <alignment horizontal="left" vertical="center"/>
    </xf>
    <xf numFmtId="0" fontId="13" fillId="0" borderId="49" xfId="3" applyFont="1" applyBorder="1" applyAlignment="1" applyProtection="1">
      <alignment horizontal="left" vertical="center"/>
    </xf>
    <xf numFmtId="0" fontId="6" fillId="0" borderId="24" xfId="3" applyFont="1" applyBorder="1" applyAlignment="1" applyProtection="1">
      <alignment horizontal="right" wrapText="1"/>
    </xf>
    <xf numFmtId="0" fontId="14" fillId="0" borderId="25" xfId="3" applyBorder="1" applyAlignment="1">
      <alignment horizontal="right"/>
    </xf>
    <xf numFmtId="0" fontId="14" fillId="0" borderId="88" xfId="3" applyBorder="1" applyAlignment="1">
      <alignment horizontal="right"/>
    </xf>
    <xf numFmtId="0" fontId="6" fillId="0" borderId="29" xfId="3" applyFont="1" applyBorder="1" applyAlignment="1">
      <alignment horizontal="center" vertical="center" wrapText="1"/>
    </xf>
    <xf numFmtId="0" fontId="6" fillId="0" borderId="50" xfId="3" applyFont="1" applyBorder="1" applyAlignment="1">
      <alignment horizontal="center" vertical="center" wrapText="1"/>
    </xf>
    <xf numFmtId="0" fontId="17" fillId="0" borderId="27" xfId="3" applyFont="1" applyBorder="1" applyAlignment="1">
      <alignment horizontal="left"/>
    </xf>
    <xf numFmtId="0" fontId="17" fillId="0" borderId="0" xfId="3" applyFont="1" applyBorder="1" applyAlignment="1">
      <alignment horizontal="left"/>
    </xf>
    <xf numFmtId="0" fontId="17" fillId="0" borderId="29" xfId="3" applyFont="1" applyBorder="1" applyAlignment="1">
      <alignment horizontal="left"/>
    </xf>
    <xf numFmtId="0" fontId="9" fillId="2" borderId="32" xfId="3" applyFont="1" applyFill="1" applyBorder="1" applyAlignment="1" applyProtection="1">
      <alignment horizontal="left"/>
      <protection locked="0"/>
    </xf>
    <xf numFmtId="7" fontId="6" fillId="2" borderId="35" xfId="3" applyNumberFormat="1" applyFont="1" applyFill="1" applyBorder="1" applyAlignment="1" applyProtection="1">
      <alignment horizontal="right"/>
      <protection locked="0"/>
    </xf>
    <xf numFmtId="7" fontId="6" fillId="2" borderId="36" xfId="3" applyNumberFormat="1" applyFont="1" applyFill="1" applyBorder="1" applyAlignment="1" applyProtection="1">
      <alignment horizontal="right"/>
      <protection locked="0"/>
    </xf>
    <xf numFmtId="7" fontId="6" fillId="2" borderId="38" xfId="3" applyNumberFormat="1" applyFont="1" applyFill="1" applyBorder="1" applyAlignment="1" applyProtection="1">
      <alignment horizontal="right"/>
      <protection locked="0"/>
    </xf>
    <xf numFmtId="0" fontId="6" fillId="0" borderId="26" xfId="3" applyFont="1" applyBorder="1" applyAlignment="1">
      <alignment horizontal="center" vertical="center"/>
    </xf>
    <xf numFmtId="0" fontId="6" fillId="0" borderId="57" xfId="3" applyFont="1" applyBorder="1" applyAlignment="1">
      <alignment horizontal="center" vertical="center"/>
    </xf>
    <xf numFmtId="0" fontId="1" fillId="0" borderId="0" xfId="3" applyFont="1" applyAlignment="1" applyProtection="1">
      <alignment horizontal="left"/>
    </xf>
    <xf numFmtId="0" fontId="6" fillId="0" borderId="27" xfId="3" applyFont="1" applyBorder="1" applyAlignment="1" applyProtection="1"/>
    <xf numFmtId="0" fontId="6" fillId="0" borderId="0" xfId="3" applyFont="1" applyBorder="1" applyAlignment="1" applyProtection="1"/>
    <xf numFmtId="0" fontId="5" fillId="2" borderId="15" xfId="3" applyFont="1" applyFill="1" applyBorder="1" applyAlignment="1" applyProtection="1">
      <alignment horizontal="left"/>
      <protection locked="0"/>
    </xf>
    <xf numFmtId="0" fontId="5" fillId="0" borderId="24" xfId="3" applyFont="1" applyBorder="1" applyAlignment="1" applyProtection="1">
      <alignment horizontal="right"/>
    </xf>
    <xf numFmtId="0" fontId="14" fillId="0" borderId="25" xfId="3" applyBorder="1" applyProtection="1"/>
    <xf numFmtId="0" fontId="7" fillId="0" borderId="15" xfId="3" applyFont="1" applyBorder="1" applyAlignment="1" applyProtection="1">
      <alignment horizontal="center"/>
    </xf>
    <xf numFmtId="0" fontId="7" fillId="0" borderId="32" xfId="3" applyFont="1" applyBorder="1" applyAlignment="1" applyProtection="1">
      <alignment horizontal="center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164" fontId="5" fillId="0" borderId="7" xfId="0" applyNumberFormat="1" applyFont="1" applyBorder="1" applyAlignment="1" applyProtection="1">
      <alignment horizontal="right"/>
    </xf>
    <xf numFmtId="164" fontId="2" fillId="0" borderId="8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right"/>
    </xf>
    <xf numFmtId="164" fontId="7" fillId="0" borderId="2" xfId="0" applyNumberFormat="1" applyFont="1" applyBorder="1" applyAlignment="1" applyProtection="1"/>
    <xf numFmtId="0" fontId="5" fillId="2" borderId="36" xfId="0" applyFon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49" fontId="5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Fill="1" applyBorder="1" applyAlignment="1" applyProtection="1">
      <protection locked="0"/>
    </xf>
    <xf numFmtId="167" fontId="2" fillId="2" borderId="36" xfId="0" applyNumberFormat="1" applyFont="1" applyFill="1" applyBorder="1" applyAlignment="1" applyProtection="1">
      <protection locked="0"/>
    </xf>
    <xf numFmtId="167" fontId="2" fillId="2" borderId="20" xfId="0" applyNumberFormat="1" applyFont="1" applyFill="1" applyBorder="1" applyAlignment="1" applyProtection="1">
      <protection locked="0"/>
    </xf>
    <xf numFmtId="164" fontId="5" fillId="0" borderId="19" xfId="0" applyNumberFormat="1" applyFont="1" applyBorder="1" applyAlignment="1" applyProtection="1">
      <alignment horizontal="right"/>
    </xf>
    <xf numFmtId="164" fontId="2" fillId="0" borderId="36" xfId="0" applyNumberFormat="1" applyFont="1" applyBorder="1" applyAlignment="1" applyProtection="1">
      <alignment horizontal="right"/>
    </xf>
    <xf numFmtId="0" fontId="5" fillId="2" borderId="21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65" xfId="0" applyFont="1" applyFill="1" applyBorder="1" applyAlignment="1" applyProtection="1">
      <alignment horizontal="left"/>
      <protection locked="0"/>
    </xf>
    <xf numFmtId="49" fontId="5" fillId="2" borderId="64" xfId="0" applyNumberFormat="1" applyFont="1" applyFill="1" applyBorder="1" applyAlignment="1" applyProtection="1">
      <alignment horizontal="center"/>
      <protection locked="0"/>
    </xf>
    <xf numFmtId="49" fontId="2" fillId="2" borderId="65" xfId="0" applyNumberFormat="1" applyFont="1" applyFill="1" applyBorder="1" applyAlignment="1" applyProtection="1">
      <alignment horizontal="center"/>
      <protection locked="0"/>
    </xf>
    <xf numFmtId="167" fontId="5" fillId="2" borderId="64" xfId="0" applyNumberFormat="1" applyFont="1" applyFill="1" applyBorder="1" applyAlignment="1" applyProtection="1">
      <protection locked="0"/>
    </xf>
    <xf numFmtId="167" fontId="2" fillId="2" borderId="21" xfId="0" applyNumberFormat="1" applyFont="1" applyFill="1" applyBorder="1" applyAlignment="1" applyProtection="1">
      <protection locked="0"/>
    </xf>
    <xf numFmtId="167" fontId="2" fillId="2" borderId="65" xfId="0" applyNumberFormat="1" applyFont="1" applyFill="1" applyBorder="1" applyAlignment="1" applyProtection="1">
      <protection locked="0"/>
    </xf>
    <xf numFmtId="164" fontId="5" fillId="0" borderId="64" xfId="0" applyNumberFormat="1" applyFont="1" applyBorder="1" applyAlignment="1" applyProtection="1">
      <alignment horizontal="right"/>
    </xf>
    <xf numFmtId="164" fontId="2" fillId="0" borderId="21" xfId="0" applyNumberFormat="1" applyFont="1" applyBorder="1" applyAlignment="1" applyProtection="1">
      <alignment horizontal="right"/>
    </xf>
    <xf numFmtId="0" fontId="11" fillId="0" borderId="60" xfId="0" applyFont="1" applyBorder="1" applyAlignment="1" applyProtection="1">
      <alignment horizontal="center" wrapText="1"/>
    </xf>
    <xf numFmtId="0" fontId="11" fillId="0" borderId="11" xfId="0" applyFont="1" applyBorder="1" applyAlignment="1">
      <alignment horizontal="center" wrapText="1"/>
    </xf>
    <xf numFmtId="0" fontId="5" fillId="0" borderId="60" xfId="0" applyFont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5" fillId="0" borderId="6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5" fillId="2" borderId="69" xfId="0" applyFont="1" applyFill="1" applyBorder="1" applyAlignment="1" applyProtection="1">
      <alignment horizontal="left"/>
      <protection locked="0"/>
    </xf>
    <xf numFmtId="0" fontId="2" fillId="2" borderId="69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167" fontId="5" fillId="2" borderId="1" xfId="0" applyNumberFormat="1" applyFont="1" applyFill="1" applyBorder="1" applyAlignment="1" applyProtection="1">
      <protection locked="0"/>
    </xf>
    <xf numFmtId="167" fontId="2" fillId="2" borderId="2" xfId="0" applyNumberFormat="1" applyFont="1" applyFill="1" applyBorder="1" applyAlignment="1" applyProtection="1">
      <protection locked="0"/>
    </xf>
    <xf numFmtId="167" fontId="2" fillId="2" borderId="3" xfId="0" applyNumberFormat="1" applyFont="1" applyFill="1" applyBorder="1" applyAlignment="1" applyProtection="1">
      <protection locked="0"/>
    </xf>
    <xf numFmtId="164" fontId="5" fillId="0" borderId="22" xfId="0" applyNumberFormat="1" applyFont="1" applyBorder="1" applyAlignment="1" applyProtection="1">
      <alignment horizontal="right"/>
    </xf>
    <xf numFmtId="164" fontId="2" fillId="0" borderId="69" xfId="0" applyNumberFormat="1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165" fontId="5" fillId="0" borderId="2" xfId="0" applyNumberFormat="1" applyFont="1" applyBorder="1" applyAlignment="1" applyProtection="1">
      <alignment horizontal="right"/>
    </xf>
    <xf numFmtId="0" fontId="7" fillId="0" borderId="6" xfId="0" applyNumberFormat="1" applyFont="1" applyBorder="1" applyAlignment="1" applyProtection="1">
      <alignment horizontal="center"/>
    </xf>
    <xf numFmtId="167" fontId="5" fillId="2" borderId="19" xfId="0" applyNumberFormat="1" applyFont="1" applyFill="1" applyBorder="1" applyAlignment="1" applyProtection="1">
      <alignment horizontal="center"/>
      <protection locked="0"/>
    </xf>
    <xf numFmtId="167" fontId="5" fillId="2" borderId="36" xfId="0" applyNumberFormat="1" applyFont="1" applyFill="1" applyBorder="1" applyAlignment="1" applyProtection="1">
      <alignment horizontal="center"/>
      <protection locked="0"/>
    </xf>
    <xf numFmtId="167" fontId="5" fillId="2" borderId="20" xfId="0" applyNumberFormat="1" applyFont="1" applyFill="1" applyBorder="1" applyAlignment="1" applyProtection="1">
      <alignment horizontal="center"/>
      <protection locked="0"/>
    </xf>
    <xf numFmtId="49" fontId="5" fillId="2" borderId="20" xfId="0" applyNumberFormat="1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6" fillId="2" borderId="36" xfId="0" applyFont="1" applyFill="1" applyBorder="1" applyAlignment="1" applyProtection="1">
      <alignment horizontal="left"/>
      <protection locked="0"/>
    </xf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6" fillId="2" borderId="69" xfId="0" applyFont="1" applyFill="1" applyBorder="1" applyAlignment="1" applyProtection="1">
      <alignment horizontal="left"/>
      <protection locked="0"/>
    </xf>
    <xf numFmtId="164" fontId="10" fillId="0" borderId="61" xfId="0" applyNumberFormat="1" applyFont="1" applyBorder="1" applyAlignment="1" applyProtection="1">
      <alignment horizontal="right"/>
    </xf>
    <xf numFmtId="164" fontId="10" fillId="0" borderId="61" xfId="0" applyNumberFormat="1" applyFont="1" applyBorder="1" applyAlignment="1"/>
    <xf numFmtId="164" fontId="10" fillId="2" borderId="61" xfId="0" applyNumberFormat="1" applyFont="1" applyFill="1" applyBorder="1" applyAlignment="1" applyProtection="1">
      <alignment horizontal="right"/>
      <protection locked="0"/>
    </xf>
    <xf numFmtId="164" fontId="10" fillId="2" borderId="61" xfId="0" applyNumberFormat="1" applyFont="1" applyFill="1" applyBorder="1" applyAlignment="1" applyProtection="1">
      <protection locked="0"/>
    </xf>
    <xf numFmtId="164" fontId="10" fillId="2" borderId="62" xfId="0" applyNumberFormat="1" applyFont="1" applyFill="1" applyBorder="1" applyAlignment="1" applyProtection="1">
      <alignment horizontal="right"/>
      <protection locked="0"/>
    </xf>
    <xf numFmtId="164" fontId="10" fillId="2" borderId="62" xfId="0" applyNumberFormat="1" applyFont="1" applyFill="1" applyBorder="1" applyAlignment="1" applyProtection="1">
      <protection locked="0"/>
    </xf>
    <xf numFmtId="164" fontId="10" fillId="0" borderId="62" xfId="0" applyNumberFormat="1" applyFont="1" applyBorder="1" applyAlignment="1" applyProtection="1">
      <alignment horizontal="right"/>
    </xf>
    <xf numFmtId="164" fontId="10" fillId="0" borderId="62" xfId="0" applyNumberFormat="1" applyFont="1" applyBorder="1" applyAlignment="1"/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left"/>
      <protection locked="0"/>
    </xf>
    <xf numFmtId="166" fontId="10" fillId="2" borderId="61" xfId="0" applyNumberFormat="1" applyFont="1" applyFill="1" applyBorder="1" applyAlignment="1" applyProtection="1">
      <alignment horizontal="center"/>
      <protection locked="0"/>
    </xf>
    <xf numFmtId="166" fontId="10" fillId="2" borderId="62" xfId="0" applyNumberFormat="1" applyFont="1" applyFill="1" applyBorder="1" applyAlignment="1" applyProtection="1">
      <alignment horizontal="center"/>
      <protection locked="0"/>
    </xf>
    <xf numFmtId="49" fontId="10" fillId="2" borderId="62" xfId="0" applyNumberFormat="1" applyFont="1" applyFill="1" applyBorder="1" applyAlignment="1" applyProtection="1">
      <alignment horizontal="center"/>
      <protection locked="0"/>
    </xf>
    <xf numFmtId="0" fontId="10" fillId="2" borderId="62" xfId="0" applyFont="1" applyFill="1" applyBorder="1" applyAlignment="1" applyProtection="1">
      <protection locked="0"/>
    </xf>
    <xf numFmtId="49" fontId="10" fillId="2" borderId="61" xfId="0" applyNumberFormat="1" applyFont="1" applyFill="1" applyBorder="1" applyAlignment="1" applyProtection="1">
      <alignment horizontal="center"/>
      <protection locked="0"/>
    </xf>
    <xf numFmtId="0" fontId="10" fillId="2" borderId="6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2" borderId="69" xfId="0" applyFont="1" applyFill="1" applyBorder="1" applyAlignment="1" applyProtection="1">
      <alignment horizontal="left"/>
      <protection locked="0"/>
    </xf>
    <xf numFmtId="0" fontId="10" fillId="2" borderId="23" xfId="0" applyFont="1" applyFill="1" applyBorder="1" applyAlignment="1" applyProtection="1">
      <alignment horizontal="left"/>
      <protection locked="0"/>
    </xf>
    <xf numFmtId="166" fontId="10" fillId="2" borderId="59" xfId="0" applyNumberFormat="1" applyFont="1" applyFill="1" applyBorder="1" applyAlignment="1" applyProtection="1">
      <alignment horizontal="center"/>
      <protection locked="0"/>
    </xf>
    <xf numFmtId="164" fontId="10" fillId="2" borderId="59" xfId="0" applyNumberFormat="1" applyFont="1" applyFill="1" applyBorder="1" applyAlignment="1" applyProtection="1">
      <alignment horizontal="right"/>
      <protection locked="0"/>
    </xf>
    <xf numFmtId="49" fontId="10" fillId="2" borderId="59" xfId="0" applyNumberFormat="1" applyFont="1" applyFill="1" applyBorder="1" applyAlignment="1" applyProtection="1">
      <alignment horizontal="center"/>
      <protection locked="0"/>
    </xf>
    <xf numFmtId="0" fontId="10" fillId="2" borderId="59" xfId="0" applyFont="1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0" fillId="2" borderId="59" xfId="0" applyNumberFormat="1" applyFont="1" applyFill="1" applyBorder="1" applyAlignment="1" applyProtection="1">
      <protection locked="0"/>
    </xf>
    <xf numFmtId="164" fontId="10" fillId="0" borderId="59" xfId="0" applyNumberFormat="1" applyFont="1" applyBorder="1" applyAlignment="1" applyProtection="1">
      <alignment horizontal="right"/>
    </xf>
    <xf numFmtId="164" fontId="10" fillId="0" borderId="59" xfId="0" applyNumberFormat="1" applyFont="1" applyBorder="1" applyAlignment="1"/>
    <xf numFmtId="0" fontId="5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0" fontId="8" fillId="0" borderId="93" xfId="1" applyFont="1" applyBorder="1" applyAlignment="1" applyProtection="1">
      <alignment horizontal="right"/>
    </xf>
    <xf numFmtId="0" fontId="8" fillId="0" borderId="94" xfId="1" applyFont="1" applyBorder="1" applyAlignment="1" applyProtection="1">
      <alignment horizontal="right"/>
    </xf>
    <xf numFmtId="164" fontId="5" fillId="0" borderId="95" xfId="1" applyNumberFormat="1" applyFont="1" applyBorder="1" applyAlignment="1" applyProtection="1">
      <alignment horizontal="right"/>
    </xf>
    <xf numFmtId="164" fontId="5" fillId="0" borderId="85" xfId="1" applyNumberFormat="1" applyFont="1" applyBorder="1" applyAlignment="1" applyProtection="1">
      <alignment horizontal="right"/>
    </xf>
    <xf numFmtId="0" fontId="15" fillId="0" borderId="27" xfId="1" applyFont="1" applyBorder="1" applyAlignment="1" applyProtection="1">
      <alignment horizontal="center"/>
    </xf>
    <xf numFmtId="0" fontId="15" fillId="0" borderId="29" xfId="1" applyFont="1" applyBorder="1" applyAlignment="1" applyProtection="1">
      <alignment horizontal="center"/>
    </xf>
    <xf numFmtId="164" fontId="5" fillId="0" borderId="33" xfId="1" applyNumberFormat="1" applyFont="1" applyBorder="1" applyAlignment="1" applyProtection="1">
      <protection locked="0"/>
    </xf>
    <xf numFmtId="164" fontId="14" fillId="0" borderId="38" xfId="1" applyNumberFormat="1" applyBorder="1" applyAlignment="1" applyProtection="1">
      <protection locked="0"/>
    </xf>
    <xf numFmtId="2" fontId="5" fillId="0" borderId="33" xfId="1" applyNumberFormat="1" applyFont="1" applyBorder="1" applyAlignment="1" applyProtection="1">
      <alignment horizontal="center"/>
      <protection locked="0"/>
    </xf>
    <xf numFmtId="2" fontId="14" fillId="0" borderId="37" xfId="1" applyNumberFormat="1" applyBorder="1" applyAlignment="1" applyProtection="1">
      <alignment horizontal="center"/>
      <protection locked="0"/>
    </xf>
    <xf numFmtId="164" fontId="5" fillId="0" borderId="35" xfId="1" applyNumberFormat="1" applyFont="1" applyBorder="1" applyAlignment="1" applyProtection="1">
      <protection locked="0"/>
    </xf>
    <xf numFmtId="0" fontId="14" fillId="0" borderId="37" xfId="1" applyBorder="1" applyAlignment="1" applyProtection="1">
      <protection locked="0"/>
    </xf>
    <xf numFmtId="164" fontId="5" fillId="0" borderId="35" xfId="1" applyNumberFormat="1" applyFont="1" applyBorder="1" applyAlignment="1" applyProtection="1"/>
    <xf numFmtId="0" fontId="14" fillId="0" borderId="38" xfId="1" applyBorder="1" applyAlignment="1" applyProtection="1"/>
    <xf numFmtId="2" fontId="5" fillId="0" borderId="31" xfId="1" applyNumberFormat="1" applyFont="1" applyBorder="1" applyAlignment="1" applyProtection="1">
      <alignment horizontal="center"/>
      <protection locked="0"/>
    </xf>
    <xf numFmtId="2" fontId="14" fillId="0" borderId="13" xfId="1" applyNumberFormat="1" applyBorder="1" applyAlignment="1" applyProtection="1">
      <alignment horizontal="center"/>
      <protection locked="0"/>
    </xf>
    <xf numFmtId="2" fontId="5" fillId="0" borderId="89" xfId="1" applyNumberFormat="1" applyFont="1" applyBorder="1" applyAlignment="1" applyProtection="1">
      <alignment horizontal="center"/>
      <protection locked="0"/>
    </xf>
    <xf numFmtId="2" fontId="14" fillId="0" borderId="87" xfId="1" applyNumberFormat="1" applyBorder="1" applyAlignment="1" applyProtection="1">
      <alignment horizontal="center"/>
      <protection locked="0"/>
    </xf>
    <xf numFmtId="164" fontId="5" fillId="0" borderId="82" xfId="1" applyNumberFormat="1" applyFont="1" applyBorder="1" applyAlignment="1" applyProtection="1">
      <protection locked="0"/>
    </xf>
    <xf numFmtId="164" fontId="14" fillId="0" borderId="87" xfId="1" applyNumberFormat="1" applyBorder="1" applyAlignment="1" applyProtection="1">
      <protection locked="0"/>
    </xf>
    <xf numFmtId="164" fontId="5" fillId="0" borderId="82" xfId="1" applyNumberFormat="1" applyFont="1" applyBorder="1" applyAlignment="1" applyProtection="1"/>
    <xf numFmtId="0" fontId="14" fillId="0" borderId="57" xfId="1" applyBorder="1" applyAlignment="1" applyProtection="1"/>
    <xf numFmtId="164" fontId="5" fillId="0" borderId="24" xfId="1" applyNumberFormat="1" applyFont="1" applyBorder="1" applyAlignment="1" applyProtection="1">
      <protection locked="0"/>
    </xf>
    <xf numFmtId="164" fontId="14" fillId="0" borderId="51" xfId="1" applyNumberFormat="1" applyBorder="1" applyAlignment="1" applyProtection="1">
      <protection locked="0"/>
    </xf>
    <xf numFmtId="0" fontId="15" fillId="0" borderId="45" xfId="1" applyFont="1" applyBorder="1" applyAlignment="1" applyProtection="1">
      <alignment horizontal="center"/>
    </xf>
    <xf numFmtId="0" fontId="11" fillId="0" borderId="29" xfId="1" applyFont="1" applyBorder="1" applyAlignment="1" applyProtection="1">
      <alignment horizontal="center"/>
    </xf>
    <xf numFmtId="0" fontId="11" fillId="0" borderId="35" xfId="1" applyFont="1" applyBorder="1" applyAlignment="1" applyProtection="1">
      <alignment wrapText="1"/>
      <protection locked="0"/>
    </xf>
    <xf numFmtId="0" fontId="11" fillId="0" borderId="36" xfId="1" applyFont="1" applyBorder="1" applyAlignment="1" applyProtection="1">
      <alignment wrapText="1"/>
      <protection locked="0"/>
    </xf>
    <xf numFmtId="0" fontId="11" fillId="0" borderId="37" xfId="1" applyFont="1" applyBorder="1" applyAlignment="1" applyProtection="1">
      <alignment wrapText="1"/>
      <protection locked="0"/>
    </xf>
    <xf numFmtId="0" fontId="14" fillId="0" borderId="37" xfId="1" applyBorder="1" applyAlignment="1" applyProtection="1"/>
    <xf numFmtId="0" fontId="13" fillId="0" borderId="90" xfId="1" applyFont="1" applyBorder="1" applyAlignment="1" applyProtection="1">
      <alignment horizontal="left"/>
    </xf>
    <xf numFmtId="0" fontId="13" fillId="0" borderId="91" xfId="1" applyFont="1" applyBorder="1" applyAlignment="1" applyProtection="1">
      <alignment horizontal="left"/>
    </xf>
    <xf numFmtId="164" fontId="7" fillId="0" borderId="86" xfId="1" applyNumberFormat="1" applyFont="1" applyFill="1" applyBorder="1" applyAlignment="1" applyProtection="1"/>
    <xf numFmtId="164" fontId="14" fillId="0" borderId="54" xfId="1" applyNumberFormat="1" applyFill="1" applyBorder="1" applyAlignment="1" applyProtection="1"/>
    <xf numFmtId="0" fontId="8" fillId="0" borderId="91" xfId="1" applyFont="1" applyBorder="1" applyAlignment="1" applyProtection="1">
      <alignment horizontal="right"/>
    </xf>
    <xf numFmtId="0" fontId="8" fillId="0" borderId="92" xfId="1" applyFont="1" applyBorder="1" applyAlignment="1" applyProtection="1">
      <alignment horizontal="right"/>
    </xf>
    <xf numFmtId="0" fontId="11" fillId="0" borderId="82" xfId="1" applyFont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wrapText="1"/>
      <protection locked="0"/>
    </xf>
    <xf numFmtId="0" fontId="11" fillId="0" borderId="87" xfId="1" applyFont="1" applyBorder="1" applyAlignment="1" applyProtection="1">
      <alignment wrapText="1"/>
      <protection locked="0"/>
    </xf>
    <xf numFmtId="0" fontId="14" fillId="0" borderId="87" xfId="1" applyBorder="1" applyAlignment="1" applyProtection="1"/>
    <xf numFmtId="9" fontId="15" fillId="0" borderId="45" xfId="1" applyNumberFormat="1" applyFont="1" applyBorder="1" applyAlignment="1" applyProtection="1">
      <alignment horizontal="center"/>
    </xf>
    <xf numFmtId="0" fontId="15" fillId="0" borderId="44" xfId="1" applyFont="1" applyBorder="1" applyAlignment="1" applyProtection="1">
      <alignment horizontal="center"/>
    </xf>
    <xf numFmtId="0" fontId="6" fillId="0" borderId="35" xfId="1" applyFont="1" applyBorder="1" applyAlignment="1" applyProtection="1">
      <alignment horizontal="left" indent="1"/>
      <protection locked="0"/>
    </xf>
    <xf numFmtId="0" fontId="14" fillId="0" borderId="36" xfId="1" applyBorder="1" applyAlignment="1" applyProtection="1">
      <alignment horizontal="left" indent="1"/>
      <protection locked="0"/>
    </xf>
    <xf numFmtId="0" fontId="14" fillId="0" borderId="38" xfId="1" applyBorder="1" applyAlignment="1" applyProtection="1">
      <alignment horizontal="left" indent="1"/>
      <protection locked="0"/>
    </xf>
    <xf numFmtId="0" fontId="6" fillId="0" borderId="14" xfId="1" applyFont="1" applyBorder="1" applyAlignment="1" applyProtection="1">
      <alignment horizontal="left" indent="1"/>
      <protection locked="0"/>
    </xf>
    <xf numFmtId="0" fontId="14" fillId="0" borderId="15" xfId="1" applyBorder="1" applyAlignment="1" applyProtection="1">
      <alignment horizontal="left" indent="1"/>
      <protection locked="0"/>
    </xf>
    <xf numFmtId="0" fontId="14" fillId="0" borderId="32" xfId="1" applyBorder="1" applyAlignment="1" applyProtection="1">
      <alignment horizontal="left" indent="1"/>
      <protection locked="0"/>
    </xf>
    <xf numFmtId="0" fontId="6" fillId="0" borderId="26" xfId="1" applyFont="1" applyBorder="1" applyAlignment="1" applyProtection="1">
      <alignment horizontal="left" indent="1"/>
      <protection locked="0"/>
    </xf>
    <xf numFmtId="0" fontId="6" fillId="0" borderId="57" xfId="1" applyFont="1" applyBorder="1" applyAlignment="1" applyProtection="1">
      <alignment horizontal="left" indent="1"/>
      <protection locked="0"/>
    </xf>
    <xf numFmtId="0" fontId="1" fillId="0" borderId="0" xfId="1" applyFont="1" applyAlignment="1" applyProtection="1">
      <alignment horizontal="left"/>
    </xf>
    <xf numFmtId="0" fontId="7" fillId="0" borderId="15" xfId="1" applyFont="1" applyBorder="1" applyAlignment="1" applyProtection="1">
      <alignment horizontal="left"/>
    </xf>
    <xf numFmtId="0" fontId="3" fillId="0" borderId="15" xfId="1" applyFont="1" applyBorder="1" applyAlignment="1" applyProtection="1">
      <alignment horizontal="center"/>
    </xf>
    <xf numFmtId="0" fontId="5" fillId="0" borderId="25" xfId="1" applyFont="1" applyBorder="1" applyAlignment="1" applyProtection="1">
      <alignment horizontal="right"/>
    </xf>
    <xf numFmtId="0" fontId="7" fillId="0" borderId="26" xfId="1" applyFont="1" applyBorder="1" applyAlignment="1" applyProtection="1">
      <alignment horizontal="left"/>
    </xf>
    <xf numFmtId="0" fontId="7" fillId="0" borderId="36" xfId="1" applyFont="1" applyBorder="1" applyAlignment="1" applyProtection="1">
      <alignment horizontal="left"/>
    </xf>
    <xf numFmtId="165" fontId="7" fillId="0" borderId="15" xfId="1" applyNumberFormat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/>
    </xf>
    <xf numFmtId="164" fontId="5" fillId="0" borderId="89" xfId="1" applyNumberFormat="1" applyFont="1" applyBorder="1" applyAlignment="1" applyProtection="1">
      <alignment horizontal="center"/>
      <protection locked="0"/>
    </xf>
    <xf numFmtId="164" fontId="14" fillId="0" borderId="87" xfId="1" applyNumberFormat="1" applyBorder="1" applyAlignment="1" applyProtection="1">
      <alignment horizontal="center"/>
      <protection locked="0"/>
    </xf>
    <xf numFmtId="164" fontId="5" fillId="0" borderId="41" xfId="1" applyNumberFormat="1" applyFont="1" applyBorder="1" applyAlignment="1" applyProtection="1"/>
    <xf numFmtId="0" fontId="14" fillId="0" borderId="40" xfId="1" applyBorder="1" applyAlignment="1" applyProtection="1"/>
    <xf numFmtId="0" fontId="5" fillId="2" borderId="22" xfId="0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_BDC 121-126 Workbook" xfId="1" xr:uid="{00000000-0005-0000-0000-000001000000}"/>
    <cellStyle name="Normal_BDC 125" xfId="2" xr:uid="{00000000-0005-0000-0000-000002000000}"/>
    <cellStyle name="Normal_DRAFT BDC 121-126 Workbook" xfId="3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fmlaLink="$A$42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firstButton="1" fmlaLink="$A$42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firstButton="1" fmlaLink="$A$42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Radio" firstButton="1" fmlaLink="$A$42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Radio" firstButton="1" fmlaLink="$A$42" lockText="1"/>
</file>

<file path=xl/ctrlProps/ctrlProp28.xml><?xml version="1.0" encoding="utf-8"?>
<formControlPr xmlns="http://schemas.microsoft.com/office/spreadsheetml/2009/9/main" objectType="Radio" lockText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fmlaLink="$A$42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Radio" firstButton="1" fmlaLink="$A$42" lockText="1"/>
</file>

<file path=xl/ctrlProps/ctrlProp32.xml><?xml version="1.0" encoding="utf-8"?>
<formControlPr xmlns="http://schemas.microsoft.com/office/spreadsheetml/2009/9/main" objectType="Radio" lockText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Radio" firstButton="1" fmlaLink="$A$42" lockText="1"/>
</file>

<file path=xl/ctrlProps/ctrlProp36.xml><?xml version="1.0" encoding="utf-8"?>
<formControlPr xmlns="http://schemas.microsoft.com/office/spreadsheetml/2009/9/main" objectType="Radio" lockText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Radio" firstButton="1" fmlaLink="$A$42" lockText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Radio" firstButton="1" fmlaLink="$A$42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Radio" firstButton="1" fmlaLink="$A$42" lockText="1"/>
</file>

<file path=xl/ctrlProps/ctrlProp48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Radio" firstButton="1" fmlaLink="$A$42" lockText="1"/>
</file>

<file path=xl/ctrlProps/ctrlProp52.xml><?xml version="1.0" encoding="utf-8"?>
<formControlPr xmlns="http://schemas.microsoft.com/office/spreadsheetml/2009/9/main" objectType="Radio" lockText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Radio" firstButton="1" fmlaLink="$A$42" lockText="1"/>
</file>

<file path=xl/ctrlProps/ctrlProp56.xml><?xml version="1.0" encoding="utf-8"?>
<formControlPr xmlns="http://schemas.microsoft.com/office/spreadsheetml/2009/9/main" objectType="Radio" lockText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Radio" firstButton="1" fmlaLink="$A$42" lockText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fmlaLink="$A$42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19050</xdr:rowOff>
        </xdr:from>
        <xdr:to>
          <xdr:col>19</xdr:col>
          <xdr:colOff>323850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Progress 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11</xdr:row>
          <xdr:rowOff>19050</xdr:rowOff>
        </xdr:from>
        <xdr:to>
          <xdr:col>23</xdr:col>
          <xdr:colOff>47625</xdr:colOff>
          <xdr:row>12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Final Payment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24</xdr:col>
      <xdr:colOff>31486</xdr:colOff>
      <xdr:row>5</xdr:row>
      <xdr:rowOff>120015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9011" cy="929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9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38916" name="Option Button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9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9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9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628649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00974" cy="93276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39939" name="Option Button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0A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39940" name="Option Button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0A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0A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0A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628649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00974" cy="93276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5059" name="Option Button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0B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5060" name="Option Button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0B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  <a:ext uri="{FF2B5EF4-FFF2-40B4-BE49-F238E27FC236}">
                  <a16:creationId xmlns:a16="http://schemas.microsoft.com/office/drawing/2014/main" id="{00000000-0008-0000-0B00-00000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0B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91450" cy="93276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6083" name="Option Button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C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6084" name="Option Button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C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6086" name="Check Box 6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0C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0C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81925" cy="93276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7107" name="Option Button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0D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7108" name="Option Button 4" hidden="1">
              <a:extLst>
                <a:ext uri="{63B3BB69-23CF-44E3-9099-C40C66FF867C}">
                  <a14:compatExt spid="_x0000_s47108"/>
                </a:ext>
                <a:ext uri="{FF2B5EF4-FFF2-40B4-BE49-F238E27FC236}">
                  <a16:creationId xmlns:a16="http://schemas.microsoft.com/office/drawing/2014/main" id="{00000000-0008-0000-0D00-00000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7110" name="Check Box 6" hidden="1">
              <a:extLst>
                <a:ext uri="{63B3BB69-23CF-44E3-9099-C40C66FF867C}">
                  <a14:compatExt spid="_x0000_s47110"/>
                </a:ext>
                <a:ext uri="{FF2B5EF4-FFF2-40B4-BE49-F238E27FC236}">
                  <a16:creationId xmlns:a16="http://schemas.microsoft.com/office/drawing/2014/main" id="{00000000-0008-0000-0D00-000006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7111" name="Check Box 7" hidden="1">
              <a:extLst>
                <a:ext uri="{63B3BB69-23CF-44E3-9099-C40C66FF867C}">
                  <a14:compatExt spid="_x0000_s47111"/>
                </a:ext>
                <a:ext uri="{FF2B5EF4-FFF2-40B4-BE49-F238E27FC236}">
                  <a16:creationId xmlns:a16="http://schemas.microsoft.com/office/drawing/2014/main" id="{00000000-0008-0000-0D00-000007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4</xdr:row>
      <xdr:rowOff>170769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91450" cy="9327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8131" name="Option Button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0E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8132" name="Option Button 4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00000000-0008-0000-0E00-00000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8134" name="Check Box 6" hidden="1">
              <a:extLst>
                <a:ext uri="{63B3BB69-23CF-44E3-9099-C40C66FF867C}">
                  <a14:compatExt spid="_x0000_s48134"/>
                </a:ext>
                <a:ext uri="{FF2B5EF4-FFF2-40B4-BE49-F238E27FC236}">
                  <a16:creationId xmlns:a16="http://schemas.microsoft.com/office/drawing/2014/main" id="{00000000-0008-0000-0E00-00000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8135" name="Check Box 7" hidden="1">
              <a:extLst>
                <a:ext uri="{63B3BB69-23CF-44E3-9099-C40C66FF867C}">
                  <a14:compatExt spid="_x0000_s48135"/>
                </a:ext>
                <a:ext uri="{FF2B5EF4-FFF2-40B4-BE49-F238E27FC236}">
                  <a16:creationId xmlns:a16="http://schemas.microsoft.com/office/drawing/2014/main" id="{00000000-0008-0000-0E00-00000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18</xdr:col>
      <xdr:colOff>9524</xdr:colOff>
      <xdr:row>4</xdr:row>
      <xdr:rowOff>170769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20024" cy="93276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9155" name="Option Button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F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9156" name="Option Button 4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00000000-0008-0000-0F00-00000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9158" name="Check Box 6" hidden="1">
              <a:extLst>
                <a:ext uri="{63B3BB69-23CF-44E3-9099-C40C66FF867C}">
                  <a14:compatExt spid="_x0000_s49158"/>
                </a:ext>
                <a:ext uri="{FF2B5EF4-FFF2-40B4-BE49-F238E27FC236}">
                  <a16:creationId xmlns:a16="http://schemas.microsoft.com/office/drawing/2014/main" id="{00000000-0008-0000-0F00-00000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9159" name="Check Box 7" hidden="1">
              <a:extLst>
                <a:ext uri="{63B3BB69-23CF-44E3-9099-C40C66FF867C}">
                  <a14:compatExt spid="_x0000_s49159"/>
                </a:ext>
                <a:ext uri="{FF2B5EF4-FFF2-40B4-BE49-F238E27FC236}">
                  <a16:creationId xmlns:a16="http://schemas.microsoft.com/office/drawing/2014/main" id="{00000000-0008-0000-0F00-00000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93276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50179" name="Option Button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10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50180" name="Option Button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10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50182" name="Check Box 6" hidden="1">
              <a:extLst>
                <a:ext uri="{63B3BB69-23CF-44E3-9099-C40C66FF867C}">
                  <a14:compatExt spid="_x0000_s50182"/>
                </a:ext>
                <a:ext uri="{FF2B5EF4-FFF2-40B4-BE49-F238E27FC236}">
                  <a16:creationId xmlns:a16="http://schemas.microsoft.com/office/drawing/2014/main" id="{00000000-0008-0000-1000-00000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50183" name="Check Box 7" hidden="1">
              <a:extLst>
                <a:ext uri="{63B3BB69-23CF-44E3-9099-C40C66FF867C}">
                  <a14:compatExt spid="_x0000_s50183"/>
                </a:ext>
                <a:ext uri="{FF2B5EF4-FFF2-40B4-BE49-F238E27FC236}">
                  <a16:creationId xmlns:a16="http://schemas.microsoft.com/office/drawing/2014/main" id="{00000000-0008-0000-1000-00000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91450" cy="932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18</xdr:col>
      <xdr:colOff>28575</xdr:colOff>
      <xdr:row>5</xdr:row>
      <xdr:rowOff>123144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7219950" cy="93276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18</xdr:col>
      <xdr:colOff>28575</xdr:colOff>
      <xdr:row>5</xdr:row>
      <xdr:rowOff>123144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" y="0"/>
          <a:ext cx="7219951" cy="932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18</xdr:col>
      <xdr:colOff>9524</xdr:colOff>
      <xdr:row>5</xdr:row>
      <xdr:rowOff>123144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0"/>
          <a:ext cx="7038975" cy="93276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16</xdr:col>
      <xdr:colOff>76201</xdr:colOff>
      <xdr:row>5</xdr:row>
      <xdr:rowOff>123144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7191376" cy="93276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781050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2600" cy="9620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784911</xdr:colOff>
      <xdr:row>5</xdr:row>
      <xdr:rowOff>10751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76461" cy="96325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784911</xdr:colOff>
      <xdr:row>5</xdr:row>
      <xdr:rowOff>10751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76461" cy="96325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784911</xdr:colOff>
      <xdr:row>5</xdr:row>
      <xdr:rowOff>10751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76461" cy="96325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784911</xdr:colOff>
      <xdr:row>5</xdr:row>
      <xdr:rowOff>10751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76461" cy="963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30723" name="Option Button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2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30724" name="Option Button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2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2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2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4</xdr:row>
      <xdr:rowOff>170769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81925" cy="9327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1987" name="Option Button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03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1988" name="Option Button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03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00000000-0008-0000-0300-00000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00000000-0008-0000-0300-00000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20025" cy="9327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3011" name="Option Button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04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3012" name="Option Button 4" hidden="1">
              <a:extLst>
                <a:ext uri="{63B3BB69-23CF-44E3-9099-C40C66FF867C}">
                  <a14:compatExt spid="_x0000_s43012"/>
                </a:ext>
                <a:ext uri="{FF2B5EF4-FFF2-40B4-BE49-F238E27FC236}">
                  <a16:creationId xmlns:a16="http://schemas.microsoft.com/office/drawing/2014/main" id="{00000000-0008-0000-0400-00000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  <a:ext uri="{FF2B5EF4-FFF2-40B4-BE49-F238E27FC236}">
                  <a16:creationId xmlns:a16="http://schemas.microsoft.com/office/drawing/2014/main" id="{00000000-0008-0000-0400-00000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  <a:ext uri="{FF2B5EF4-FFF2-40B4-BE49-F238E27FC236}">
                  <a16:creationId xmlns:a16="http://schemas.microsoft.com/office/drawing/2014/main" id="{00000000-0008-0000-0400-00000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91450" cy="9327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44035" name="Option Button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5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44036" name="Option Button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05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00000000-0008-0000-0500-00000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  <a:ext uri="{FF2B5EF4-FFF2-40B4-BE49-F238E27FC236}">
                  <a16:creationId xmlns:a16="http://schemas.microsoft.com/office/drawing/2014/main" id="{00000000-0008-0000-0500-00000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91450" cy="9327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64513" name="Option 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  <a:ext uri="{FF2B5EF4-FFF2-40B4-BE49-F238E27FC236}">
                  <a16:creationId xmlns:a16="http://schemas.microsoft.com/office/drawing/2014/main" id="{00000000-0008-0000-0600-00000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81925" cy="9327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36867" name="Option Button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7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36868" name="Option Button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7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7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7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628650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00975" cy="9327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41</xdr:row>
          <xdr:rowOff>0</xdr:rowOff>
        </xdr:from>
        <xdr:to>
          <xdr:col>6</xdr:col>
          <xdr:colOff>276225</xdr:colOff>
          <xdr:row>42</xdr:row>
          <xdr:rowOff>19050</xdr:rowOff>
        </xdr:to>
        <xdr:sp macro="" textlink="">
          <xdr:nvSpPr>
            <xdr:cNvPr id="37891" name="Option Button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8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benefits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42</xdr:row>
          <xdr:rowOff>0</xdr:rowOff>
        </xdr:from>
        <xdr:to>
          <xdr:col>8</xdr:col>
          <xdr:colOff>114300</xdr:colOff>
          <xdr:row>43</xdr:row>
          <xdr:rowOff>0</xdr:rowOff>
        </xdr:to>
        <xdr:sp macro="" textlink="">
          <xdr:nvSpPr>
            <xdr:cNvPr id="37892" name="Option Button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8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Only benefits identified by * are paid directly to Employee.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95250</xdr:rowOff>
        </xdr:from>
        <xdr:to>
          <xdr:col>14</xdr:col>
          <xdr:colOff>390525</xdr:colOff>
          <xdr:row>15</xdr:row>
          <xdr:rowOff>123825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08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Union Participant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95250</xdr:rowOff>
        </xdr:from>
        <xdr:to>
          <xdr:col>17</xdr:col>
          <xdr:colOff>523875</xdr:colOff>
          <xdr:row>15</xdr:row>
          <xdr:rowOff>123825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08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FF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Non-Union Participation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4</xdr:row>
      <xdr:rowOff>170769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81925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3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7.xml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0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49.xml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57.xml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62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61.xml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6:AG52"/>
  <sheetViews>
    <sheetView showGridLines="0" showZeros="0" tabSelected="1" zoomScaleNormal="100" zoomScaleSheetLayoutView="100" workbookViewId="0">
      <selection activeCell="V7" sqref="V7:X7"/>
    </sheetView>
  </sheetViews>
  <sheetFormatPr defaultRowHeight="12.75" x14ac:dyDescent="0.2"/>
  <cols>
    <col min="1" max="1" width="2.140625" customWidth="1"/>
    <col min="2" max="2" width="2" customWidth="1"/>
    <col min="3" max="3" width="2.85546875" customWidth="1"/>
    <col min="4" max="4" width="4.7109375" customWidth="1"/>
    <col min="5" max="5" width="5.28515625" customWidth="1"/>
    <col min="6" max="12" width="4.7109375" customWidth="1"/>
    <col min="13" max="16" width="3.7109375" customWidth="1"/>
    <col min="17" max="17" width="4.7109375" customWidth="1"/>
    <col min="18" max="23" width="5" customWidth="1"/>
    <col min="24" max="24" width="3.42578125" customWidth="1"/>
  </cols>
  <sheetData>
    <row r="6" spans="1:24" ht="16.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20.25" x14ac:dyDescent="0.3">
      <c r="A7" s="366" t="s">
        <v>172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242"/>
      <c r="T7" s="242" t="s">
        <v>0</v>
      </c>
      <c r="U7" s="332"/>
      <c r="V7" s="367"/>
      <c r="W7" s="367"/>
      <c r="X7" s="367"/>
    </row>
    <row r="8" spans="1:24" ht="8.25" customHeight="1" thickBot="1" x14ac:dyDescent="0.25">
      <c r="B8" s="1"/>
      <c r="C8" s="2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6.5" customHeight="1" x14ac:dyDescent="0.2">
      <c r="A9" s="3"/>
      <c r="B9" s="426" t="s">
        <v>1</v>
      </c>
      <c r="C9" s="426"/>
      <c r="D9" s="426"/>
      <c r="E9" s="426"/>
      <c r="F9" s="428"/>
      <c r="G9" s="428"/>
      <c r="H9" s="428"/>
      <c r="I9" s="428"/>
      <c r="J9" s="428"/>
      <c r="K9" s="428"/>
      <c r="L9" s="428"/>
      <c r="M9" s="428"/>
      <c r="N9" s="428"/>
      <c r="O9" s="4"/>
      <c r="P9" s="388" t="s">
        <v>213</v>
      </c>
      <c r="Q9" s="388"/>
      <c r="R9" s="389"/>
      <c r="S9" s="389"/>
      <c r="T9" s="389"/>
      <c r="U9" s="6" t="s">
        <v>2</v>
      </c>
      <c r="V9" s="422"/>
      <c r="W9" s="422"/>
      <c r="X9" s="7"/>
    </row>
    <row r="10" spans="1:24" ht="16.5" customHeight="1" x14ac:dyDescent="0.2">
      <c r="A10" s="8"/>
      <c r="B10" s="427" t="s">
        <v>3</v>
      </c>
      <c r="C10" s="427"/>
      <c r="D10" s="427"/>
      <c r="E10" s="427"/>
      <c r="F10" s="429"/>
      <c r="G10" s="429"/>
      <c r="H10" s="429"/>
      <c r="I10" s="429"/>
      <c r="J10" s="429"/>
      <c r="K10" s="429"/>
      <c r="L10" s="429"/>
      <c r="M10" s="429"/>
      <c r="N10" s="429"/>
      <c r="O10" s="9"/>
      <c r="P10" s="1"/>
      <c r="Q10" s="383" t="s">
        <v>171</v>
      </c>
      <c r="R10" s="383"/>
      <c r="S10" s="383"/>
      <c r="T10" s="383"/>
      <c r="U10" s="383"/>
      <c r="V10" s="430"/>
      <c r="W10" s="430"/>
      <c r="X10" s="10"/>
    </row>
    <row r="11" spans="1:24" ht="16.5" customHeight="1" x14ac:dyDescent="0.2">
      <c r="A11" s="8"/>
      <c r="B11" s="11"/>
      <c r="C11" s="11"/>
      <c r="D11" s="11"/>
      <c r="E11" s="11"/>
      <c r="F11" s="429"/>
      <c r="G11" s="429"/>
      <c r="H11" s="429"/>
      <c r="I11" s="429"/>
      <c r="J11" s="429"/>
      <c r="K11" s="429"/>
      <c r="L11" s="429"/>
      <c r="M11" s="429"/>
      <c r="N11" s="429"/>
      <c r="Q11" s="383" t="s">
        <v>4</v>
      </c>
      <c r="R11" s="383"/>
      <c r="S11" s="431"/>
      <c r="T11" s="431"/>
      <c r="U11" s="12" t="s">
        <v>5</v>
      </c>
      <c r="V11" s="379"/>
      <c r="W11" s="379"/>
      <c r="X11" s="10"/>
    </row>
    <row r="12" spans="1:24" ht="16.5" customHeight="1" x14ac:dyDescent="0.2">
      <c r="A12" s="8"/>
      <c r="B12" s="427" t="s">
        <v>6</v>
      </c>
      <c r="C12" s="427"/>
      <c r="D12" s="427"/>
      <c r="E12" s="427"/>
      <c r="F12" s="430"/>
      <c r="G12" s="430"/>
      <c r="H12" s="430"/>
      <c r="I12" s="430"/>
      <c r="J12" s="13" t="s">
        <v>7</v>
      </c>
      <c r="K12" s="430"/>
      <c r="L12" s="430"/>
      <c r="M12" s="430"/>
      <c r="N12" s="430"/>
      <c r="O12" s="9"/>
      <c r="P12" s="380"/>
      <c r="Q12" s="381"/>
      <c r="R12" s="381"/>
      <c r="S12" s="381"/>
      <c r="T12" s="381"/>
      <c r="U12" s="384"/>
      <c r="V12" s="385"/>
      <c r="W12" s="385"/>
      <c r="X12" s="10"/>
    </row>
    <row r="13" spans="1:24" ht="4.5" customHeight="1" thickBo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82"/>
      <c r="Q13" s="382"/>
      <c r="R13" s="382"/>
      <c r="S13" s="382"/>
      <c r="T13" s="382"/>
      <c r="U13" s="386"/>
      <c r="V13" s="386"/>
      <c r="W13" s="386"/>
      <c r="X13" s="10"/>
    </row>
    <row r="14" spans="1:24" ht="18.75" customHeight="1" x14ac:dyDescent="0.2">
      <c r="A14" s="3"/>
      <c r="B14" s="423" t="s">
        <v>8</v>
      </c>
      <c r="C14" s="423"/>
      <c r="D14" s="423"/>
      <c r="E14" s="423"/>
      <c r="F14" s="423"/>
      <c r="G14" s="424"/>
      <c r="H14" s="424"/>
      <c r="I14" s="424"/>
      <c r="J14" s="424"/>
      <c r="K14" s="424"/>
      <c r="L14" s="1"/>
      <c r="M14" s="1"/>
      <c r="N14" s="1"/>
      <c r="O14" s="1"/>
      <c r="P14" s="1"/>
      <c r="Q14" s="1"/>
      <c r="R14" s="432"/>
      <c r="S14" s="432"/>
      <c r="T14" s="432"/>
      <c r="U14" s="432"/>
      <c r="V14" s="432"/>
      <c r="W14" s="432"/>
      <c r="X14" s="7"/>
    </row>
    <row r="15" spans="1:24" ht="14.25" customHeight="1" x14ac:dyDescent="0.2">
      <c r="A15" s="8"/>
      <c r="B15" s="16"/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2"/>
      <c r="S15" s="12"/>
      <c r="T15" s="12"/>
      <c r="U15" s="405" t="s">
        <v>183</v>
      </c>
      <c r="V15" s="405"/>
      <c r="W15" s="405"/>
      <c r="X15" s="10"/>
    </row>
    <row r="16" spans="1:24" ht="18.75" customHeight="1" x14ac:dyDescent="0.2">
      <c r="A16" s="8"/>
      <c r="B16" s="11"/>
      <c r="D16" s="418" t="s">
        <v>9</v>
      </c>
      <c r="E16" s="418"/>
      <c r="F16" s="418"/>
      <c r="G16" s="418"/>
      <c r="H16" s="418"/>
      <c r="I16" s="18"/>
      <c r="J16" s="1"/>
      <c r="K16" s="1"/>
      <c r="L16" s="1"/>
      <c r="M16" s="397" t="s">
        <v>112</v>
      </c>
      <c r="N16" s="397"/>
      <c r="O16" s="397"/>
      <c r="P16" s="397"/>
      <c r="Q16" s="425"/>
      <c r="R16" s="419">
        <f>'BDC 271.1'!O37</f>
        <v>0</v>
      </c>
      <c r="S16" s="420"/>
      <c r="T16" s="421"/>
      <c r="U16" s="402"/>
      <c r="V16" s="403"/>
      <c r="W16" s="404"/>
      <c r="X16" s="10"/>
    </row>
    <row r="17" spans="1:33" ht="18.75" customHeight="1" x14ac:dyDescent="0.2">
      <c r="A17" s="8"/>
      <c r="B17" s="11"/>
      <c r="D17" s="418" t="s">
        <v>10</v>
      </c>
      <c r="E17" s="418"/>
      <c r="F17" s="418"/>
      <c r="G17" s="418"/>
      <c r="H17" s="418"/>
      <c r="I17" s="418"/>
      <c r="J17" s="18"/>
      <c r="K17" s="18"/>
      <c r="L17" s="18"/>
      <c r="M17" s="397" t="s">
        <v>113</v>
      </c>
      <c r="N17" s="397"/>
      <c r="O17" s="397"/>
      <c r="P17" s="397"/>
      <c r="Q17" s="425"/>
      <c r="R17" s="419">
        <f>'BDC 272.1'!N36</f>
        <v>0</v>
      </c>
      <c r="S17" s="420"/>
      <c r="T17" s="421"/>
      <c r="U17" s="402"/>
      <c r="V17" s="403"/>
      <c r="W17" s="404"/>
      <c r="X17" s="10"/>
    </row>
    <row r="18" spans="1:33" ht="18.75" customHeight="1" thickBot="1" x14ac:dyDescent="0.25">
      <c r="A18" s="8"/>
      <c r="B18" s="11"/>
      <c r="D18" s="418" t="s">
        <v>11</v>
      </c>
      <c r="E18" s="418"/>
      <c r="F18" s="418"/>
      <c r="G18" s="418"/>
      <c r="H18" s="418"/>
      <c r="I18" s="418"/>
      <c r="J18" s="18"/>
      <c r="K18" s="18"/>
      <c r="L18" s="1"/>
      <c r="M18" s="397" t="s">
        <v>162</v>
      </c>
      <c r="N18" s="397"/>
      <c r="O18" s="397"/>
      <c r="P18" s="397"/>
      <c r="Q18" s="425"/>
      <c r="R18" s="438">
        <f>'BDC 124E.1'!U38</f>
        <v>0</v>
      </c>
      <c r="S18" s="439"/>
      <c r="T18" s="440"/>
      <c r="U18" s="444"/>
      <c r="V18" s="445"/>
      <c r="W18" s="446"/>
      <c r="X18" s="10"/>
    </row>
    <row r="19" spans="1:33" ht="18.75" customHeight="1" thickBot="1" x14ac:dyDescent="0.25">
      <c r="A19" s="8"/>
      <c r="B19" s="11"/>
      <c r="D19" s="418" t="s">
        <v>202</v>
      </c>
      <c r="E19" s="418"/>
      <c r="F19" s="418"/>
      <c r="G19" s="418"/>
      <c r="H19" s="418"/>
      <c r="I19" s="418"/>
      <c r="J19" s="16"/>
      <c r="K19" s="16"/>
      <c r="L19" s="1"/>
      <c r="M19" s="371" t="s">
        <v>12</v>
      </c>
      <c r="N19" s="371"/>
      <c r="O19" s="371"/>
      <c r="P19" s="371"/>
      <c r="Q19" s="387"/>
      <c r="R19" s="443">
        <f>SUM(R16:R18)</f>
        <v>0</v>
      </c>
      <c r="S19" s="443"/>
      <c r="T19" s="443"/>
      <c r="U19" s="410"/>
      <c r="V19" s="410"/>
      <c r="W19" s="410"/>
      <c r="X19" s="10"/>
    </row>
    <row r="20" spans="1:33" ht="7.5" customHeight="1" x14ac:dyDescent="0.2">
      <c r="A20" s="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0"/>
    </row>
    <row r="21" spans="1:33" ht="2.25" customHeight="1" thickBot="1" x14ac:dyDescent="0.25">
      <c r="A21" s="14"/>
      <c r="B21" s="15"/>
      <c r="C21" s="17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0"/>
    </row>
    <row r="22" spans="1:33" ht="18.75" customHeight="1" x14ac:dyDescent="0.2">
      <c r="A22" s="3"/>
      <c r="B22" s="376" t="s">
        <v>107</v>
      </c>
      <c r="C22" s="376"/>
      <c r="D22" s="376"/>
      <c r="E22" s="376"/>
      <c r="F22" s="376"/>
      <c r="G22" s="376"/>
      <c r="H22" s="376"/>
      <c r="I22" s="376"/>
      <c r="J22" s="11"/>
      <c r="K22" s="11"/>
      <c r="L22" s="11"/>
      <c r="M22" s="11"/>
      <c r="N22" s="11"/>
      <c r="O22" s="11"/>
      <c r="P22" s="11"/>
      <c r="Q22" s="1"/>
      <c r="R22" s="1"/>
      <c r="S22" s="1"/>
      <c r="T22" s="1"/>
      <c r="U22" s="11"/>
      <c r="V22" s="11"/>
      <c r="W22" s="5"/>
      <c r="X22" s="7"/>
      <c r="Z22" s="441"/>
      <c r="AA22" s="441"/>
      <c r="AB22" s="441"/>
      <c r="AC22" s="441"/>
      <c r="AD22" s="441"/>
      <c r="AE22" s="441"/>
      <c r="AF22" s="441"/>
      <c r="AG22" s="442"/>
    </row>
    <row r="23" spans="1:33" ht="7.5" customHeight="1" x14ac:dyDescent="0.2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  <c r="R23" s="1"/>
      <c r="S23" s="1"/>
      <c r="T23" s="1"/>
      <c r="U23" s="11"/>
      <c r="V23" s="11"/>
      <c r="W23" s="11"/>
      <c r="X23" s="10"/>
    </row>
    <row r="24" spans="1:33" ht="18.75" customHeight="1" x14ac:dyDescent="0.2">
      <c r="A24" s="8"/>
      <c r="B24" s="11"/>
      <c r="C24" s="11"/>
      <c r="D24" s="17" t="s">
        <v>203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8"/>
      <c r="P24" s="371"/>
      <c r="Q24" s="437"/>
      <c r="R24" s="374">
        <f>R19</f>
        <v>0</v>
      </c>
      <c r="S24" s="374"/>
      <c r="T24" s="374"/>
      <c r="U24" s="400"/>
      <c r="V24" s="400"/>
      <c r="W24" s="400"/>
      <c r="X24" s="10"/>
    </row>
    <row r="25" spans="1:33" ht="18.75" customHeight="1" x14ac:dyDescent="0.2">
      <c r="A25" s="8"/>
      <c r="B25" s="11"/>
      <c r="C25" s="11"/>
      <c r="D25" s="418" t="s">
        <v>160</v>
      </c>
      <c r="E25" s="418"/>
      <c r="F25" s="418"/>
      <c r="G25" s="418"/>
      <c r="H25" s="418"/>
      <c r="I25" s="320"/>
      <c r="J25" s="181" t="s">
        <v>170</v>
      </c>
      <c r="K25" s="181"/>
      <c r="L25" s="9"/>
      <c r="M25" s="18"/>
      <c r="N25" s="436"/>
      <c r="O25" s="436"/>
      <c r="P25" s="436"/>
      <c r="Q25" s="240" t="s">
        <v>161</v>
      </c>
      <c r="R25" s="433">
        <f>(I25/100)*R24</f>
        <v>0</v>
      </c>
      <c r="S25" s="434"/>
      <c r="T25" s="435"/>
      <c r="U25" s="415"/>
      <c r="V25" s="416"/>
      <c r="W25" s="417"/>
      <c r="X25" s="10"/>
    </row>
    <row r="26" spans="1:33" ht="18.75" customHeight="1" x14ac:dyDescent="0.2">
      <c r="A26" s="8"/>
      <c r="B26" s="11"/>
      <c r="C26" s="11"/>
      <c r="D26" s="19" t="s">
        <v>159</v>
      </c>
      <c r="E26" s="19"/>
      <c r="F26" s="19"/>
      <c r="G26" s="19"/>
      <c r="H26" s="19"/>
      <c r="I26" s="19"/>
      <c r="J26" s="19"/>
      <c r="K26" s="19"/>
      <c r="R26" s="374">
        <f>SUM(R24:R25)</f>
        <v>0</v>
      </c>
      <c r="S26" s="374"/>
      <c r="T26" s="374"/>
      <c r="U26" s="400"/>
      <c r="V26" s="400"/>
      <c r="W26" s="400"/>
      <c r="X26" s="22"/>
    </row>
    <row r="27" spans="1:33" ht="13.5" customHeight="1" x14ac:dyDescent="0.2">
      <c r="A27" s="8"/>
      <c r="B27" s="11"/>
      <c r="C27" s="11"/>
      <c r="D27" s="19"/>
      <c r="E27" s="407" t="s">
        <v>179</v>
      </c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250"/>
      <c r="R27" s="377"/>
      <c r="S27" s="377"/>
      <c r="T27" s="377"/>
      <c r="U27" s="406"/>
      <c r="V27" s="406"/>
      <c r="W27" s="406"/>
      <c r="X27" s="10"/>
    </row>
    <row r="28" spans="1:33" ht="18.75" customHeight="1" x14ac:dyDescent="0.2">
      <c r="A28" s="8"/>
      <c r="B28" s="11"/>
      <c r="C28" s="11"/>
      <c r="D28" s="19" t="s">
        <v>157</v>
      </c>
      <c r="N28" s="397" t="s">
        <v>13</v>
      </c>
      <c r="O28" s="398"/>
      <c r="P28" s="398"/>
      <c r="Q28" s="399"/>
      <c r="R28" s="374">
        <f>'BDC 275.1'!N36</f>
        <v>0</v>
      </c>
      <c r="S28" s="374"/>
      <c r="T28" s="374"/>
      <c r="U28" s="370"/>
      <c r="V28" s="370"/>
      <c r="W28" s="370"/>
      <c r="X28" s="22"/>
    </row>
    <row r="29" spans="1:33" ht="13.5" customHeight="1" thickBot="1" x14ac:dyDescent="0.25">
      <c r="A29" s="8"/>
      <c r="B29" s="11"/>
      <c r="C29" s="11"/>
      <c r="D29" s="19"/>
      <c r="E29" s="396" t="s">
        <v>180</v>
      </c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251"/>
      <c r="R29" s="394"/>
      <c r="S29" s="394"/>
      <c r="T29" s="394"/>
      <c r="U29" s="395"/>
      <c r="V29" s="395"/>
      <c r="W29" s="395"/>
      <c r="X29" s="10"/>
    </row>
    <row r="30" spans="1:33" ht="18.75" customHeight="1" thickBot="1" x14ac:dyDescent="0.25">
      <c r="A30" s="8"/>
      <c r="B30" s="11"/>
      <c r="C30" s="11"/>
      <c r="D30" s="375" t="s">
        <v>158</v>
      </c>
      <c r="E30" s="375"/>
      <c r="F30" s="375"/>
      <c r="G30" s="375"/>
      <c r="H30" s="23"/>
      <c r="I30" s="23"/>
      <c r="J30" s="23"/>
      <c r="K30" s="371" t="s">
        <v>204</v>
      </c>
      <c r="L30" s="372"/>
      <c r="M30" s="372"/>
      <c r="N30" s="372"/>
      <c r="O30" s="372"/>
      <c r="P30" s="372"/>
      <c r="Q30" s="373"/>
      <c r="R30" s="411">
        <f>ROUND(SUM(R26:R28),0)</f>
        <v>0</v>
      </c>
      <c r="S30" s="412"/>
      <c r="T30" s="413"/>
      <c r="U30" s="410"/>
      <c r="V30" s="410"/>
      <c r="W30" s="410"/>
      <c r="X30" s="25"/>
    </row>
    <row r="31" spans="1:33" ht="7.5" customHeight="1" x14ac:dyDescent="0.2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</row>
    <row r="32" spans="1:33" ht="2.25" customHeight="1" thickBo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</row>
    <row r="33" spans="1:24" ht="18.75" customHeight="1" x14ac:dyDescent="0.2">
      <c r="A33" s="8"/>
      <c r="B33" s="235" t="s">
        <v>156</v>
      </c>
      <c r="C33" s="235"/>
      <c r="D33" s="235"/>
      <c r="E33" s="235"/>
      <c r="F33" s="235"/>
      <c r="G33" s="235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7"/>
      <c r="S33" s="237"/>
      <c r="T33" s="237"/>
      <c r="U33" s="237"/>
      <c r="V33" s="237"/>
      <c r="W33" s="237"/>
      <c r="X33" s="10"/>
    </row>
    <row r="34" spans="1:24" ht="2.25" customHeight="1" thickBot="1" x14ac:dyDescent="0.25">
      <c r="A34" s="8"/>
      <c r="B34" s="238"/>
      <c r="C34" s="238"/>
      <c r="D34" s="238"/>
      <c r="E34" s="238"/>
      <c r="F34" s="238"/>
      <c r="G34" s="238"/>
      <c r="H34" s="238"/>
      <c r="I34" s="238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10"/>
    </row>
    <row r="35" spans="1:24" ht="18.75" customHeight="1" thickBot="1" x14ac:dyDescent="0.25">
      <c r="A35" s="8"/>
      <c r="B35" s="237"/>
      <c r="C35" s="409" t="s">
        <v>109</v>
      </c>
      <c r="D35" s="409"/>
      <c r="E35" s="409"/>
      <c r="F35" s="409"/>
      <c r="G35" s="409"/>
      <c r="H35" s="409"/>
      <c r="I35" s="409"/>
      <c r="J35" s="414"/>
      <c r="K35" s="414"/>
      <c r="L35" s="239" t="s">
        <v>110</v>
      </c>
      <c r="M35" s="237"/>
      <c r="N35" s="237"/>
      <c r="O35" s="237"/>
      <c r="P35" s="237"/>
      <c r="Q35" s="237"/>
      <c r="R35" s="401"/>
      <c r="S35" s="401"/>
      <c r="T35" s="401"/>
      <c r="U35" s="378"/>
      <c r="V35" s="378"/>
      <c r="W35" s="378"/>
      <c r="X35" s="10"/>
    </row>
    <row r="36" spans="1:24" ht="7.5" customHeight="1" x14ac:dyDescent="0.2">
      <c r="A36" s="8"/>
      <c r="B36" s="11"/>
      <c r="C36" s="179"/>
      <c r="D36" s="179"/>
      <c r="E36" s="179"/>
      <c r="F36" s="179"/>
      <c r="G36" s="179"/>
      <c r="H36" s="179"/>
      <c r="I36" s="179"/>
      <c r="J36" s="178"/>
      <c r="K36" s="178"/>
      <c r="L36" s="176"/>
      <c r="M36" s="11"/>
      <c r="N36" s="11"/>
      <c r="O36" s="11"/>
      <c r="P36" s="11"/>
      <c r="Q36" s="11"/>
      <c r="R36" s="180"/>
      <c r="S36" s="180"/>
      <c r="T36" s="180"/>
      <c r="U36" s="180"/>
      <c r="V36" s="180"/>
      <c r="W36" s="180"/>
      <c r="X36" s="10"/>
    </row>
    <row r="37" spans="1:24" ht="2.25" customHeight="1" thickBot="1" x14ac:dyDescent="0.25">
      <c r="A37" s="8"/>
      <c r="B37" s="11"/>
      <c r="C37" s="177"/>
      <c r="D37" s="177"/>
      <c r="E37" s="177"/>
      <c r="F37" s="177"/>
      <c r="G37" s="177"/>
      <c r="H37" s="177"/>
      <c r="I37" s="177"/>
      <c r="J37" s="178"/>
      <c r="K37" s="17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0"/>
    </row>
    <row r="38" spans="1:24" ht="18.75" customHeight="1" x14ac:dyDescent="0.2">
      <c r="A38" s="3"/>
      <c r="B38" s="376" t="s">
        <v>111</v>
      </c>
      <c r="C38" s="376"/>
      <c r="D38" s="376"/>
      <c r="E38" s="376"/>
      <c r="F38" s="376"/>
      <c r="G38" s="376"/>
      <c r="H38" s="376"/>
      <c r="I38" s="376"/>
      <c r="J38" s="376"/>
      <c r="K38" s="37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7"/>
    </row>
    <row r="39" spans="1:24" ht="18.75" customHeight="1" x14ac:dyDescent="0.2">
      <c r="A39" s="8"/>
      <c r="C39" s="17" t="s">
        <v>184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0"/>
    </row>
    <row r="40" spans="1:24" ht="13.5" customHeight="1" x14ac:dyDescent="0.2">
      <c r="A40" s="8"/>
      <c r="C40" s="17" t="s">
        <v>14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0"/>
    </row>
    <row r="41" spans="1:24" ht="13.5" customHeight="1" x14ac:dyDescent="0.2">
      <c r="A41" s="8"/>
      <c r="C41" s="17" t="s">
        <v>185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1"/>
      <c r="X41" s="10"/>
    </row>
    <row r="42" spans="1:24" ht="19.5" customHeight="1" x14ac:dyDescent="0.2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0"/>
    </row>
    <row r="43" spans="1:24" x14ac:dyDescent="0.2">
      <c r="A43" s="8"/>
      <c r="B43" s="23"/>
      <c r="C43" s="369"/>
      <c r="D43" s="369"/>
      <c r="E43" s="369"/>
      <c r="F43" s="369"/>
      <c r="G43" s="369"/>
      <c r="H43" s="369"/>
      <c r="I43" s="369"/>
      <c r="J43" s="369"/>
      <c r="K43" s="369"/>
      <c r="L43" s="19"/>
      <c r="M43" s="23"/>
      <c r="N43" s="23"/>
      <c r="O43" s="393" t="s">
        <v>15</v>
      </c>
      <c r="P43" s="393"/>
      <c r="Q43" s="393"/>
      <c r="R43" s="393"/>
      <c r="S43" s="393"/>
      <c r="T43" s="393"/>
      <c r="U43" s="393"/>
      <c r="V43" s="393"/>
      <c r="W43" s="23"/>
      <c r="X43" s="10"/>
    </row>
    <row r="44" spans="1:24" x14ac:dyDescent="0.2">
      <c r="A44" s="8"/>
      <c r="B44" s="23"/>
      <c r="C44" s="368" t="s">
        <v>108</v>
      </c>
      <c r="D44" s="368"/>
      <c r="E44" s="368"/>
      <c r="F44" s="368"/>
      <c r="G44" s="368"/>
      <c r="H44" s="368"/>
      <c r="I44" s="368"/>
      <c r="J44" s="368"/>
      <c r="K44" s="368"/>
      <c r="L44" s="23"/>
      <c r="M44" s="23"/>
      <c r="N44" s="23"/>
      <c r="O44" s="393" t="s">
        <v>16</v>
      </c>
      <c r="P44" s="393"/>
      <c r="Q44" s="393"/>
      <c r="R44" s="393"/>
      <c r="S44" s="393"/>
      <c r="T44" s="393"/>
      <c r="U44" s="393"/>
      <c r="V44" s="393"/>
      <c r="W44" s="23"/>
      <c r="X44" s="10"/>
    </row>
    <row r="45" spans="1:24" x14ac:dyDescent="0.2">
      <c r="A45" s="8"/>
      <c r="B45" s="23"/>
      <c r="C45" s="392"/>
      <c r="D45" s="392"/>
      <c r="E45" s="392"/>
      <c r="F45" s="392"/>
      <c r="G45" s="392"/>
      <c r="H45" s="392"/>
      <c r="I45" s="392"/>
      <c r="J45" s="392"/>
      <c r="K45" s="392"/>
      <c r="L45" s="19"/>
      <c r="M45" s="23"/>
      <c r="N45" s="23"/>
      <c r="O45" s="393"/>
      <c r="P45" s="393"/>
      <c r="Q45" s="393"/>
      <c r="R45" s="393"/>
      <c r="S45" s="393"/>
      <c r="T45" s="393"/>
      <c r="U45" s="393"/>
      <c r="V45" s="393"/>
      <c r="W45" s="23"/>
      <c r="X45" s="10"/>
    </row>
    <row r="46" spans="1:24" x14ac:dyDescent="0.2">
      <c r="A46" s="8"/>
      <c r="B46" s="23"/>
      <c r="C46" s="368" t="s">
        <v>17</v>
      </c>
      <c r="D46" s="368"/>
      <c r="E46" s="368"/>
      <c r="F46" s="368"/>
      <c r="G46" s="368"/>
      <c r="H46" s="368"/>
      <c r="I46" s="368"/>
      <c r="J46" s="368"/>
      <c r="K46" s="368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0"/>
    </row>
    <row r="47" spans="1:24" x14ac:dyDescent="0.2">
      <c r="A47" s="8"/>
      <c r="B47" s="23"/>
      <c r="C47" s="392"/>
      <c r="D47" s="392"/>
      <c r="E47" s="392"/>
      <c r="F47" s="392"/>
      <c r="G47" s="392"/>
      <c r="H47" s="392"/>
      <c r="I47" s="392"/>
      <c r="J47" s="392"/>
      <c r="K47" s="392"/>
      <c r="L47" s="19"/>
      <c r="M47" s="23"/>
      <c r="N47" s="23"/>
      <c r="O47" s="375"/>
      <c r="P47" s="375"/>
      <c r="Q47" s="375"/>
      <c r="R47" s="375"/>
      <c r="S47" s="375"/>
      <c r="T47" s="375"/>
      <c r="U47" s="375"/>
      <c r="V47" s="375"/>
      <c r="W47" s="23"/>
      <c r="X47" s="10"/>
    </row>
    <row r="48" spans="1:24" ht="18" customHeight="1" thickBot="1" x14ac:dyDescent="0.25">
      <c r="A48" s="8"/>
      <c r="B48" s="23"/>
      <c r="C48" s="391" t="s">
        <v>18</v>
      </c>
      <c r="D48" s="391"/>
      <c r="E48" s="391"/>
      <c r="F48" s="391"/>
      <c r="G48" s="391"/>
      <c r="H48" s="391"/>
      <c r="I48" s="391"/>
      <c r="J48" s="391"/>
      <c r="K48" s="391"/>
      <c r="L48" s="241"/>
      <c r="M48" s="241"/>
      <c r="N48" s="241"/>
      <c r="O48" s="390" t="s">
        <v>19</v>
      </c>
      <c r="P48" s="390"/>
      <c r="Q48" s="390"/>
      <c r="R48" s="390"/>
      <c r="S48" s="390"/>
      <c r="T48" s="390"/>
      <c r="U48" s="390"/>
      <c r="V48" s="390"/>
      <c r="W48" s="241"/>
      <c r="X48" s="20"/>
    </row>
    <row r="49" spans="1:23" ht="17.25" customHeight="1" x14ac:dyDescent="0.2">
      <c r="A49" s="356" t="s">
        <v>224</v>
      </c>
      <c r="B49" s="356"/>
      <c r="C49" s="356"/>
      <c r="D49" s="356"/>
      <c r="E49" s="356"/>
      <c r="F49" s="1"/>
      <c r="G49" s="1"/>
      <c r="H49" s="1" t="s">
        <v>21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2" spans="1:23" x14ac:dyDescent="0.2">
      <c r="K52" t="s">
        <v>22</v>
      </c>
    </row>
  </sheetData>
  <sheetProtection algorithmName="SHA-512" hashValue="aSDTduDqSIfWAftX2nYtNA9bCCE1Vjs1hTEy9193H8KpOhx/98D0XHMJzSDm/KMaVBP7eIulZsxm1Hz4XOYAgg==" saltValue="86t6h/ZXRiWUxP7sS4YTrQ==" spinCount="100000" sheet="1" objects="1" selectLockedCells="1"/>
  <mergeCells count="78">
    <mergeCell ref="Z22:AG22"/>
    <mergeCell ref="B22:I22"/>
    <mergeCell ref="R19:T19"/>
    <mergeCell ref="U19:W19"/>
    <mergeCell ref="M18:Q18"/>
    <mergeCell ref="U18:W18"/>
    <mergeCell ref="B12:E12"/>
    <mergeCell ref="R26:T26"/>
    <mergeCell ref="D16:H16"/>
    <mergeCell ref="D18:I18"/>
    <mergeCell ref="R24:T24"/>
    <mergeCell ref="R25:T25"/>
    <mergeCell ref="M17:Q17"/>
    <mergeCell ref="N25:P25"/>
    <mergeCell ref="P24:Q24"/>
    <mergeCell ref="R18:T18"/>
    <mergeCell ref="D17:I17"/>
    <mergeCell ref="V9:W9"/>
    <mergeCell ref="B14:K14"/>
    <mergeCell ref="M16:Q16"/>
    <mergeCell ref="B9:E9"/>
    <mergeCell ref="B10:E10"/>
    <mergeCell ref="F9:N9"/>
    <mergeCell ref="F10:N10"/>
    <mergeCell ref="Q10:U10"/>
    <mergeCell ref="V10:W10"/>
    <mergeCell ref="S11:T11"/>
    <mergeCell ref="U16:W16"/>
    <mergeCell ref="R16:T16"/>
    <mergeCell ref="R14:W14"/>
    <mergeCell ref="F11:N11"/>
    <mergeCell ref="F12:I12"/>
    <mergeCell ref="K12:N12"/>
    <mergeCell ref="U17:W17"/>
    <mergeCell ref="U15:W15"/>
    <mergeCell ref="U27:W27"/>
    <mergeCell ref="E27:P27"/>
    <mergeCell ref="C35:I35"/>
    <mergeCell ref="U30:W30"/>
    <mergeCell ref="R30:T30"/>
    <mergeCell ref="J35:K35"/>
    <mergeCell ref="U25:W25"/>
    <mergeCell ref="D19:I19"/>
    <mergeCell ref="R17:T17"/>
    <mergeCell ref="D25:H25"/>
    <mergeCell ref="U24:W24"/>
    <mergeCell ref="O47:V47"/>
    <mergeCell ref="P9:Q9"/>
    <mergeCell ref="R9:T9"/>
    <mergeCell ref="O48:V48"/>
    <mergeCell ref="C48:K48"/>
    <mergeCell ref="C47:K47"/>
    <mergeCell ref="C45:K45"/>
    <mergeCell ref="O44:V45"/>
    <mergeCell ref="R29:T29"/>
    <mergeCell ref="U29:W29"/>
    <mergeCell ref="E29:P29"/>
    <mergeCell ref="N28:Q28"/>
    <mergeCell ref="C46:K46"/>
    <mergeCell ref="O43:V43"/>
    <mergeCell ref="U26:W26"/>
    <mergeCell ref="R35:T35"/>
    <mergeCell ref="A7:R7"/>
    <mergeCell ref="V7:X7"/>
    <mergeCell ref="C44:K44"/>
    <mergeCell ref="C43:K43"/>
    <mergeCell ref="U28:W28"/>
    <mergeCell ref="K30:Q30"/>
    <mergeCell ref="R28:T28"/>
    <mergeCell ref="D30:G30"/>
    <mergeCell ref="B38:K38"/>
    <mergeCell ref="R27:T27"/>
    <mergeCell ref="U35:W35"/>
    <mergeCell ref="V11:W11"/>
    <mergeCell ref="P12:T13"/>
    <mergeCell ref="Q11:R11"/>
    <mergeCell ref="U12:W13"/>
    <mergeCell ref="M19:Q19"/>
  </mergeCells>
  <phoneticPr fontId="0" type="noConversion"/>
  <printOptions horizontalCentered="1"/>
  <pageMargins left="0" right="0" top="0.5" bottom="0.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19050</xdr:rowOff>
                  </from>
                  <to>
                    <xdr:col>19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20</xdr:col>
                    <xdr:colOff>66675</xdr:colOff>
                    <xdr:row>11</xdr:row>
                    <xdr:rowOff>19050</xdr:rowOff>
                  </from>
                  <to>
                    <xdr:col>23</xdr:col>
                    <xdr:colOff>47625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Wi58xrAO7Qv1e0P6wOmWo0j1bauqECRT2YqEZ1zTNPqq+G06yzsrI2oJOVVWWVi8gH2s+rBH4dV+VTN69zT4MA==" saltValue="BlLad+TpfrXj/wy4VX8YuQ==" spinCount="100000" sheet="1" objects="1" selectLockedCells="1"/>
  <mergeCells count="83">
    <mergeCell ref="A17:D17"/>
    <mergeCell ref="A19:J19"/>
    <mergeCell ref="E14:G14"/>
    <mergeCell ref="D9:K9"/>
    <mergeCell ref="D10:K10"/>
    <mergeCell ref="D11:F11"/>
    <mergeCell ref="I11:K11"/>
    <mergeCell ref="J14:L14"/>
    <mergeCell ref="L50:Q50"/>
    <mergeCell ref="O45:P45"/>
    <mergeCell ref="O20:R20"/>
    <mergeCell ref="J26:K26"/>
    <mergeCell ref="Q45:R45"/>
    <mergeCell ref="A46:J46"/>
    <mergeCell ref="A32:F32"/>
    <mergeCell ref="O43:P43"/>
    <mergeCell ref="O42:R42"/>
    <mergeCell ref="O32:P32"/>
    <mergeCell ref="O39:P39"/>
    <mergeCell ref="O38:P38"/>
    <mergeCell ref="A20:H20"/>
    <mergeCell ref="J20:K20"/>
    <mergeCell ref="L30:N30"/>
    <mergeCell ref="L26:N26"/>
    <mergeCell ref="B54:H54"/>
    <mergeCell ref="B29:H29"/>
    <mergeCell ref="B30:H30"/>
    <mergeCell ref="B31:H31"/>
    <mergeCell ref="B39:E39"/>
    <mergeCell ref="A41:H41"/>
    <mergeCell ref="A45:J45"/>
    <mergeCell ref="J31:K31"/>
    <mergeCell ref="E40:F40"/>
    <mergeCell ref="J43:K43"/>
    <mergeCell ref="B52:H52"/>
    <mergeCell ref="O19:P19"/>
    <mergeCell ref="L32:N32"/>
    <mergeCell ref="J42:K42"/>
    <mergeCell ref="J29:K29"/>
    <mergeCell ref="J30:K30"/>
    <mergeCell ref="J28:K28"/>
    <mergeCell ref="L28:N28"/>
    <mergeCell ref="L22:N22"/>
    <mergeCell ref="L31:N31"/>
    <mergeCell ref="L29:N29"/>
    <mergeCell ref="L21:N21"/>
    <mergeCell ref="L23:N23"/>
    <mergeCell ref="L24:N24"/>
    <mergeCell ref="L25:N25"/>
    <mergeCell ref="L20:N20"/>
    <mergeCell ref="L27:N27"/>
    <mergeCell ref="L52:Q52"/>
    <mergeCell ref="E17:G17"/>
    <mergeCell ref="J21:K21"/>
    <mergeCell ref="B40:D40"/>
    <mergeCell ref="G40:J40"/>
    <mergeCell ref="J27:K27"/>
    <mergeCell ref="O17:P18"/>
    <mergeCell ref="Q32:R32"/>
    <mergeCell ref="Q43:R43"/>
    <mergeCell ref="A33:G33"/>
    <mergeCell ref="J22:K22"/>
    <mergeCell ref="J23:K23"/>
    <mergeCell ref="J24:K24"/>
    <mergeCell ref="J25:K25"/>
    <mergeCell ref="B28:H28"/>
    <mergeCell ref="Q19:R19"/>
    <mergeCell ref="Q17:R18"/>
    <mergeCell ref="A9:C9"/>
    <mergeCell ref="A15:D15"/>
    <mergeCell ref="E15:H15"/>
    <mergeCell ref="A6:L6"/>
    <mergeCell ref="A8:C8"/>
    <mergeCell ref="Q8:R8"/>
    <mergeCell ref="A11:C11"/>
    <mergeCell ref="A14:D14"/>
    <mergeCell ref="O6:P6"/>
    <mergeCell ref="Q6:R6"/>
    <mergeCell ref="P11:R11"/>
    <mergeCell ref="D8:K8"/>
    <mergeCell ref="P14:R14"/>
    <mergeCell ref="E16:F16"/>
    <mergeCell ref="A16:D16"/>
  </mergeCells>
  <phoneticPr fontId="5" type="noConversion"/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9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900-000001000000}"/>
    <dataValidation allowBlank="1" showInputMessage="1" showErrorMessage="1" error="Please enter a four-digit code." promptTitle="WC Code" prompt="This must be a four-digit code." sqref="G39" xr:uid="{00000000-0002-0000-0900-000002000000}"/>
    <dataValidation allowBlank="1" showInputMessage="1" showErrorMessage="1" promptTitle="Item No." prompt="This is a required entry." sqref="E14:H14" xr:uid="{00000000-0002-0000-0900-000003000000}"/>
    <dataValidation allowBlank="1" showInputMessage="1" showErrorMessage="1" promptTitle="Employee Name" prompt="This is a required entry." sqref="E15:L15" xr:uid="{00000000-0002-0000-0900-000004000000}"/>
    <dataValidation allowBlank="1" showInputMessage="1" showErrorMessage="1" promptTitle="Social Security No." prompt="This is a required entry. Please enter ONLY the last four digits." sqref="H16:L16" xr:uid="{00000000-0002-0000-0900-000005000000}"/>
    <dataValidation allowBlank="1" showInputMessage="1" showErrorMessage="1" promptTitle="Trade" prompt="This is a required entry." sqref="P14:R14 J14:L14" xr:uid="{00000000-0002-0000-0900-000006000000}"/>
    <dataValidation type="textLength" allowBlank="1" showInputMessage="1" showErrorMessage="1" prompt="If this applies, enter only ONE &quot;*&quot;." sqref="I21:I31" xr:uid="{00000000-0002-0000-09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900-000008000000}"/>
    <dataValidation allowBlank="1" showInputMessage="1" showErrorMessage="1" promptTitle="Total Benefits Per Hour " prompt="This field must be entered manually." sqref="Q32:R32" xr:uid="{00000000-0002-0000-0900-000009000000}"/>
    <dataValidation type="decimal" allowBlank="1" showInputMessage="1" showErrorMessage="1" promptTitle="Gross Pay YTD" prompt="This is a required entry." sqref="E17:G17" xr:uid="{00000000-0002-0000-09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9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9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9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9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5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3.7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3vX4GVEls1WCtYgD8rZCzkHeI57vkO2ZFOl4fRWyq1KENkBtQWKkXrBZD8p5mlKOj5VdRIjGyWRjcmYRiwV2mQ==" saltValue="p4tuUmJMwuq5LLsM/JkqCQ==" spinCount="100000" sheet="1" objects="1" selectLockedCells="1"/>
  <mergeCells count="83">
    <mergeCell ref="L31:N31"/>
    <mergeCell ref="A8:C8"/>
    <mergeCell ref="J29:K29"/>
    <mergeCell ref="J30:K30"/>
    <mergeCell ref="A32:F32"/>
    <mergeCell ref="L20:N20"/>
    <mergeCell ref="L28:N28"/>
    <mergeCell ref="J26:K26"/>
    <mergeCell ref="L22:N22"/>
    <mergeCell ref="L32:N32"/>
    <mergeCell ref="J28:K28"/>
    <mergeCell ref="J20:K20"/>
    <mergeCell ref="A11:C11"/>
    <mergeCell ref="A14:D14"/>
    <mergeCell ref="E14:G14"/>
    <mergeCell ref="A16:D16"/>
    <mergeCell ref="A45:J45"/>
    <mergeCell ref="B40:D40"/>
    <mergeCell ref="O39:P39"/>
    <mergeCell ref="J42:K42"/>
    <mergeCell ref="A33:G33"/>
    <mergeCell ref="Q45:R45"/>
    <mergeCell ref="O6:P6"/>
    <mergeCell ref="P14:R14"/>
    <mergeCell ref="J27:K27"/>
    <mergeCell ref="L26:N26"/>
    <mergeCell ref="L25:N25"/>
    <mergeCell ref="L23:N23"/>
    <mergeCell ref="J21:K21"/>
    <mergeCell ref="Q19:R19"/>
    <mergeCell ref="O19:P19"/>
    <mergeCell ref="Q8:R8"/>
    <mergeCell ref="A6:L6"/>
    <mergeCell ref="J22:K22"/>
    <mergeCell ref="J23:K23"/>
    <mergeCell ref="J24:K24"/>
    <mergeCell ref="P11:R11"/>
    <mergeCell ref="Q6:R6"/>
    <mergeCell ref="J43:K43"/>
    <mergeCell ref="O43:P43"/>
    <mergeCell ref="O42:R42"/>
    <mergeCell ref="O32:P32"/>
    <mergeCell ref="O17:P18"/>
    <mergeCell ref="Q17:R18"/>
    <mergeCell ref="L30:N30"/>
    <mergeCell ref="L29:N29"/>
    <mergeCell ref="L21:N21"/>
    <mergeCell ref="J25:K25"/>
    <mergeCell ref="A19:J19"/>
    <mergeCell ref="Q32:R32"/>
    <mergeCell ref="Q43:R43"/>
    <mergeCell ref="O38:P38"/>
    <mergeCell ref="A41:H41"/>
    <mergeCell ref="O20:R20"/>
    <mergeCell ref="E15:H15"/>
    <mergeCell ref="E16:F16"/>
    <mergeCell ref="B54:H54"/>
    <mergeCell ref="B29:H29"/>
    <mergeCell ref="B30:H30"/>
    <mergeCell ref="B31:H31"/>
    <mergeCell ref="B39:E39"/>
    <mergeCell ref="E40:F40"/>
    <mergeCell ref="G40:J40"/>
    <mergeCell ref="A46:J46"/>
    <mergeCell ref="J31:K31"/>
    <mergeCell ref="L52:Q52"/>
    <mergeCell ref="B52:H52"/>
    <mergeCell ref="L50:Q50"/>
    <mergeCell ref="O45:P45"/>
    <mergeCell ref="B28:H28"/>
    <mergeCell ref="L24:N24"/>
    <mergeCell ref="L27:N27"/>
    <mergeCell ref="D8:K8"/>
    <mergeCell ref="D9:K9"/>
    <mergeCell ref="D10:K10"/>
    <mergeCell ref="D11:F11"/>
    <mergeCell ref="I11:K11"/>
    <mergeCell ref="A20:H20"/>
    <mergeCell ref="A9:C9"/>
    <mergeCell ref="A15:D15"/>
    <mergeCell ref="A17:D17"/>
    <mergeCell ref="E17:G17"/>
    <mergeCell ref="J14:L14"/>
  </mergeCells>
  <phoneticPr fontId="5" type="noConversion"/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A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A00-000001000000}"/>
    <dataValidation allowBlank="1" showInputMessage="1" showErrorMessage="1" error="Please enter a four-digit code." promptTitle="WC Code" prompt="This must be a four-digit code." sqref="G39" xr:uid="{00000000-0002-0000-0A00-000002000000}"/>
    <dataValidation allowBlank="1" showInputMessage="1" showErrorMessage="1" promptTitle="Item No." prompt="This is a required entry." sqref="E14:H14" xr:uid="{00000000-0002-0000-0A00-000003000000}"/>
    <dataValidation allowBlank="1" showInputMessage="1" showErrorMessage="1" promptTitle="Employee Name" prompt="This is a required entry." sqref="E15:L15" xr:uid="{00000000-0002-0000-0A00-000004000000}"/>
    <dataValidation allowBlank="1" showInputMessage="1" showErrorMessage="1" promptTitle="Social Security No." prompt="This is a required entry. Please enter ONLY the last four digits." sqref="H16:L16" xr:uid="{00000000-0002-0000-0A00-000005000000}"/>
    <dataValidation allowBlank="1" showInputMessage="1" showErrorMessage="1" promptTitle="Trade" prompt="This is a required entry." sqref="P14:R14 J14:L14" xr:uid="{00000000-0002-0000-0A00-000006000000}"/>
    <dataValidation type="textLength" allowBlank="1" showInputMessage="1" showErrorMessage="1" prompt="If this applies, enter only ONE &quot;*&quot;." sqref="I21:I31" xr:uid="{00000000-0002-0000-0A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A00-000008000000}"/>
    <dataValidation allowBlank="1" showInputMessage="1" showErrorMessage="1" promptTitle="Total Benefits Per Hour " prompt="This field must be entered manually." sqref="Q32:R32" xr:uid="{00000000-0002-0000-0A00-000009000000}"/>
    <dataValidation type="decimal" allowBlank="1" showInputMessage="1" showErrorMessage="1" promptTitle="Gross Pay YTD" prompt="This is a required entry." sqref="E17:G17" xr:uid="{00000000-0002-0000-0A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A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A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A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A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9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2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3.7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3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3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pkwxkTYc1zQe4E8ZanSMxlJ4VT049XZ9XEyV1fW3W0efX5a8Y8UCusxMdAjD47HKhVol16fSAyXWe6m/iV+hIg==" saltValue="CucTMzuapU30fgB0NHm9lg==" spinCount="100000" sheet="1" objects="1" selectLockedCells="1"/>
  <mergeCells count="83">
    <mergeCell ref="A6:L6"/>
    <mergeCell ref="O6:P6"/>
    <mergeCell ref="Q6:R6"/>
    <mergeCell ref="A8:C8"/>
    <mergeCell ref="D8:K8"/>
    <mergeCell ref="Q8:R8"/>
    <mergeCell ref="A9:C9"/>
    <mergeCell ref="D9:K9"/>
    <mergeCell ref="D10:K10"/>
    <mergeCell ref="A11:C11"/>
    <mergeCell ref="D11:F11"/>
    <mergeCell ref="I11:K11"/>
    <mergeCell ref="P11:R11"/>
    <mergeCell ref="A14:D14"/>
    <mergeCell ref="E14:G14"/>
    <mergeCell ref="P14:R14"/>
    <mergeCell ref="A15:D15"/>
    <mergeCell ref="E15:H15"/>
    <mergeCell ref="J14:L14"/>
    <mergeCell ref="A16:D16"/>
    <mergeCell ref="E16:F16"/>
    <mergeCell ref="A17:D17"/>
    <mergeCell ref="E17:G17"/>
    <mergeCell ref="O17:P18"/>
    <mergeCell ref="Q17:R18"/>
    <mergeCell ref="A19:J19"/>
    <mergeCell ref="O19:P19"/>
    <mergeCell ref="Q19:R19"/>
    <mergeCell ref="A20:H20"/>
    <mergeCell ref="J20:K20"/>
    <mergeCell ref="L20:N20"/>
    <mergeCell ref="O20:R20"/>
    <mergeCell ref="J21:K21"/>
    <mergeCell ref="L21:N21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B28:H28"/>
    <mergeCell ref="J28:K28"/>
    <mergeCell ref="L28:N28"/>
    <mergeCell ref="B29:H29"/>
    <mergeCell ref="J29:K29"/>
    <mergeCell ref="L29:N29"/>
    <mergeCell ref="Q32:R32"/>
    <mergeCell ref="A33:G33"/>
    <mergeCell ref="O38:P38"/>
    <mergeCell ref="B30:H30"/>
    <mergeCell ref="J30:K30"/>
    <mergeCell ref="L30:N30"/>
    <mergeCell ref="B31:H31"/>
    <mergeCell ref="J31:K31"/>
    <mergeCell ref="L31:N31"/>
    <mergeCell ref="A32:F32"/>
    <mergeCell ref="L32:N32"/>
    <mergeCell ref="O32:P32"/>
    <mergeCell ref="B39:E39"/>
    <mergeCell ref="O39:P39"/>
    <mergeCell ref="B40:D40"/>
    <mergeCell ref="E40:F40"/>
    <mergeCell ref="G40:J40"/>
    <mergeCell ref="A41:H41"/>
    <mergeCell ref="J42:K42"/>
    <mergeCell ref="O42:R42"/>
    <mergeCell ref="J43:K43"/>
    <mergeCell ref="O43:P43"/>
    <mergeCell ref="Q43:R43"/>
    <mergeCell ref="B54:H54"/>
    <mergeCell ref="A45:J45"/>
    <mergeCell ref="O45:P45"/>
    <mergeCell ref="Q45:R45"/>
    <mergeCell ref="A46:J46"/>
    <mergeCell ref="L50:Q50"/>
    <mergeCell ref="B52:H52"/>
    <mergeCell ref="L52:Q52"/>
  </mergeCells>
  <dataValidations count="15"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B00-000000000000}"/>
    <dataValidation allowBlank="1" showInputMessage="1" showErrorMessage="1" promptTitle="Total Labor Rate- Regular Base" prompt="If this total is blank, check to make sure you have entered Gross Pay Year-to-Date." sqref="O45:P45" xr:uid="{00000000-0002-0000-0B00-000001000000}"/>
    <dataValidation type="textLength" operator="equal" allowBlank="1" showInputMessage="1" showErrorMessage="1" error="Please enter two digits for year." promptTitle="Year" prompt="This is a required entry. Please enter two digits." sqref="K17" xr:uid="{00000000-0002-0000-0B00-000002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B00-000003000000}">
      <formula1>2</formula1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B00-000004000000}">
      <formula1>2</formula1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B00-000005000000}">
      <formula1>4</formula1>
      <formula2>4</formula2>
    </dataValidation>
    <dataValidation type="decimal" allowBlank="1" showInputMessage="1" showErrorMessage="1" promptTitle="Gross Pay YTD" prompt="This is a required entry." sqref="E17:G17" xr:uid="{00000000-0002-0000-0B00-000006000000}">
      <formula1>0</formula1>
      <formula2>500000.99</formula2>
    </dataValidation>
    <dataValidation allowBlank="1" showInputMessage="1" showErrorMessage="1" promptTitle="Total Benefits Per Hour " prompt="This field must be entered manually." sqref="Q32:R32" xr:uid="{00000000-0002-0000-0B00-000007000000}"/>
    <dataValidation allowBlank="1" showInputMessage="1" showErrorMessage="1" promptTitle="Social Security No." prompt="This is a required entry. Please enter only the last four digits." sqref="G16" xr:uid="{00000000-0002-0000-0B00-000008000000}"/>
    <dataValidation type="textLength" allowBlank="1" showInputMessage="1" showErrorMessage="1" prompt="If this applies, enter only ONE &quot;*&quot;." sqref="I21:I31" xr:uid="{00000000-0002-0000-0B00-000009000000}">
      <formula1>0</formula1>
      <formula2>1</formula2>
    </dataValidation>
    <dataValidation allowBlank="1" showInputMessage="1" showErrorMessage="1" promptTitle="Trade" prompt="This is a required entry." sqref="P14:R14 J14:L14" xr:uid="{00000000-0002-0000-0B00-00000A000000}"/>
    <dataValidation allowBlank="1" showInputMessage="1" showErrorMessage="1" promptTitle="Social Security No." prompt="This is a required entry. Please enter ONLY the last four digits." sqref="H16:L16" xr:uid="{00000000-0002-0000-0B00-00000B000000}"/>
    <dataValidation allowBlank="1" showInputMessage="1" showErrorMessage="1" promptTitle="Employee Name" prompt="This is a required entry." sqref="E15:L15" xr:uid="{00000000-0002-0000-0B00-00000C000000}"/>
    <dataValidation allowBlank="1" showInputMessage="1" showErrorMessage="1" promptTitle="Item No." prompt="This is a required entry." sqref="E14:H14" xr:uid="{00000000-0002-0000-0B00-00000D000000}"/>
    <dataValidation allowBlank="1" showInputMessage="1" showErrorMessage="1" error="Please enter a four-digit code." promptTitle="WC Code" prompt="This must be a four-digit code." sqref="G39" xr:uid="{00000000-0002-0000-0B00-00000E000000}"/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9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6" name="Check Box 6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7" name="Check Box 7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3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3.7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/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3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3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mop1M4OIrEGpgn/JxvcjOdq3/2NWJ89irxzO1o2lZjWKLlmfujBDO/yeraBCr0atxsMmjaDjascmjIk/8GmSAw==" saltValue="Myfj2koysT3kMqBsEDn51Q==" spinCount="100000" sheet="1" objects="1" selectLockedCells="1"/>
  <mergeCells count="83">
    <mergeCell ref="A6:L6"/>
    <mergeCell ref="O6:P6"/>
    <mergeCell ref="Q6:R6"/>
    <mergeCell ref="A8:C8"/>
    <mergeCell ref="D8:K8"/>
    <mergeCell ref="Q8:R8"/>
    <mergeCell ref="A9:C9"/>
    <mergeCell ref="D9:K9"/>
    <mergeCell ref="D10:K10"/>
    <mergeCell ref="A11:C11"/>
    <mergeCell ref="D11:F11"/>
    <mergeCell ref="I11:K11"/>
    <mergeCell ref="P11:R11"/>
    <mergeCell ref="A14:D14"/>
    <mergeCell ref="E14:G14"/>
    <mergeCell ref="P14:R14"/>
    <mergeCell ref="A15:D15"/>
    <mergeCell ref="E15:H15"/>
    <mergeCell ref="J14:L14"/>
    <mergeCell ref="A16:D16"/>
    <mergeCell ref="E16:F16"/>
    <mergeCell ref="A17:D17"/>
    <mergeCell ref="E17:G17"/>
    <mergeCell ref="O17:P18"/>
    <mergeCell ref="Q17:R18"/>
    <mergeCell ref="A19:J19"/>
    <mergeCell ref="O19:P19"/>
    <mergeCell ref="Q19:R19"/>
    <mergeCell ref="A20:H20"/>
    <mergeCell ref="J20:K20"/>
    <mergeCell ref="L20:N20"/>
    <mergeCell ref="O20:R20"/>
    <mergeCell ref="J21:K21"/>
    <mergeCell ref="L21:N21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B28:H28"/>
    <mergeCell ref="J28:K28"/>
    <mergeCell ref="L28:N28"/>
    <mergeCell ref="B29:H29"/>
    <mergeCell ref="J29:K29"/>
    <mergeCell ref="L29:N29"/>
    <mergeCell ref="Q32:R32"/>
    <mergeCell ref="A33:G33"/>
    <mergeCell ref="O38:P38"/>
    <mergeCell ref="B30:H30"/>
    <mergeCell ref="J30:K30"/>
    <mergeCell ref="L30:N30"/>
    <mergeCell ref="B31:H31"/>
    <mergeCell ref="J31:K31"/>
    <mergeCell ref="L31:N31"/>
    <mergeCell ref="A32:F32"/>
    <mergeCell ref="L32:N32"/>
    <mergeCell ref="O32:P32"/>
    <mergeCell ref="B39:E39"/>
    <mergeCell ref="O39:P39"/>
    <mergeCell ref="B40:D40"/>
    <mergeCell ref="E40:F40"/>
    <mergeCell ref="G40:J40"/>
    <mergeCell ref="A41:H41"/>
    <mergeCell ref="J42:K42"/>
    <mergeCell ref="O42:R42"/>
    <mergeCell ref="J43:K43"/>
    <mergeCell ref="O43:P43"/>
    <mergeCell ref="Q43:R43"/>
    <mergeCell ref="B54:H54"/>
    <mergeCell ref="A45:J45"/>
    <mergeCell ref="O45:P45"/>
    <mergeCell ref="Q45:R45"/>
    <mergeCell ref="A46:J46"/>
    <mergeCell ref="L50:Q50"/>
    <mergeCell ref="B52:H52"/>
    <mergeCell ref="L52:Q52"/>
  </mergeCells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C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C00-000001000000}"/>
    <dataValidation allowBlank="1" showInputMessage="1" showErrorMessage="1" error="Please enter a four-digit code." promptTitle="WC Code" prompt="This must be a four-digit code." sqref="G39" xr:uid="{00000000-0002-0000-0C00-000002000000}"/>
    <dataValidation allowBlank="1" showInputMessage="1" showErrorMessage="1" promptTitle="Item No." prompt="This is a required entry." sqref="E14:H14" xr:uid="{00000000-0002-0000-0C00-000003000000}"/>
    <dataValidation allowBlank="1" showInputMessage="1" showErrorMessage="1" promptTitle="Employee Name" prompt="This is a required entry." sqref="E15:L15" xr:uid="{00000000-0002-0000-0C00-000004000000}"/>
    <dataValidation allowBlank="1" showInputMessage="1" showErrorMessage="1" promptTitle="Social Security No." prompt="This is a required entry. Please enter ONLY the last four digits." sqref="H16:L16" xr:uid="{00000000-0002-0000-0C00-000005000000}"/>
    <dataValidation allowBlank="1" showInputMessage="1" showErrorMessage="1" promptTitle="Trade" prompt="This is a required entry." sqref="P14:R14 J14:L14" xr:uid="{00000000-0002-0000-0C00-000006000000}"/>
    <dataValidation type="textLength" allowBlank="1" showInputMessage="1" showErrorMessage="1" prompt="If this applies, enter only ONE &quot;*&quot;." sqref="I21:I31" xr:uid="{00000000-0002-0000-0C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C00-000008000000}"/>
    <dataValidation allowBlank="1" showInputMessage="1" showErrorMessage="1" promptTitle="Total Benefits Per Hour " prompt="This field must be entered manually." sqref="Q32:R32" xr:uid="{00000000-0002-0000-0C00-000009000000}"/>
    <dataValidation type="decimal" allowBlank="1" showInputMessage="1" showErrorMessage="1" promptTitle="Gross Pay YTD" prompt="This is a required entry." sqref="E17:G17" xr:uid="{00000000-0002-0000-0C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C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C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C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C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3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6" name="Check Box 6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7" name="Check Box 7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4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3.7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3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3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P+vT82ZRhTB7v8efgj8Ld3nJ653z1UysQNqGqW7w4B30jGsn5VRz5KRcUC+EGn/gif9juYWvyOHKxRSJj2uGEA==" saltValue="oGTOKUr5pxP6JZMB9KFzww==" spinCount="100000" sheet="1" objects="1" selectLockedCells="1"/>
  <mergeCells count="83">
    <mergeCell ref="A6:L6"/>
    <mergeCell ref="O6:P6"/>
    <mergeCell ref="Q6:R6"/>
    <mergeCell ref="A8:C8"/>
    <mergeCell ref="D8:K8"/>
    <mergeCell ref="Q8:R8"/>
    <mergeCell ref="A9:C9"/>
    <mergeCell ref="D9:K9"/>
    <mergeCell ref="D10:K10"/>
    <mergeCell ref="A11:C11"/>
    <mergeCell ref="D11:F11"/>
    <mergeCell ref="I11:K11"/>
    <mergeCell ref="P11:R11"/>
    <mergeCell ref="A14:D14"/>
    <mergeCell ref="E14:G14"/>
    <mergeCell ref="P14:R14"/>
    <mergeCell ref="A15:D15"/>
    <mergeCell ref="E15:H15"/>
    <mergeCell ref="J14:L14"/>
    <mergeCell ref="A16:D16"/>
    <mergeCell ref="E16:F16"/>
    <mergeCell ref="A17:D17"/>
    <mergeCell ref="E17:G17"/>
    <mergeCell ref="O17:P18"/>
    <mergeCell ref="Q17:R18"/>
    <mergeCell ref="A19:J19"/>
    <mergeCell ref="O19:P19"/>
    <mergeCell ref="Q19:R19"/>
    <mergeCell ref="A20:H20"/>
    <mergeCell ref="J20:K20"/>
    <mergeCell ref="L20:N20"/>
    <mergeCell ref="O20:R20"/>
    <mergeCell ref="J21:K21"/>
    <mergeCell ref="L21:N21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B28:H28"/>
    <mergeCell ref="J28:K28"/>
    <mergeCell ref="L28:N28"/>
    <mergeCell ref="B29:H29"/>
    <mergeCell ref="J29:K29"/>
    <mergeCell ref="L29:N29"/>
    <mergeCell ref="Q32:R32"/>
    <mergeCell ref="A33:G33"/>
    <mergeCell ref="O38:P38"/>
    <mergeCell ref="B30:H30"/>
    <mergeCell ref="J30:K30"/>
    <mergeCell ref="L30:N30"/>
    <mergeCell ref="B31:H31"/>
    <mergeCell ref="J31:K31"/>
    <mergeCell ref="L31:N31"/>
    <mergeCell ref="A32:F32"/>
    <mergeCell ref="L32:N32"/>
    <mergeCell ref="O32:P32"/>
    <mergeCell ref="B39:E39"/>
    <mergeCell ref="O39:P39"/>
    <mergeCell ref="B40:D40"/>
    <mergeCell ref="E40:F40"/>
    <mergeCell ref="G40:J40"/>
    <mergeCell ref="A41:H41"/>
    <mergeCell ref="J42:K42"/>
    <mergeCell ref="O42:R42"/>
    <mergeCell ref="J43:K43"/>
    <mergeCell ref="O43:P43"/>
    <mergeCell ref="Q43:R43"/>
    <mergeCell ref="B54:H54"/>
    <mergeCell ref="A45:J45"/>
    <mergeCell ref="O45:P45"/>
    <mergeCell ref="Q45:R45"/>
    <mergeCell ref="A46:J46"/>
    <mergeCell ref="L50:Q50"/>
    <mergeCell ref="B52:H52"/>
    <mergeCell ref="L52:Q52"/>
  </mergeCells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D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D00-000001000000}"/>
    <dataValidation allowBlank="1" showInputMessage="1" showErrorMessage="1" error="Please enter a four-digit code." promptTitle="WC Code" prompt="This must be a four-digit code." sqref="G39" xr:uid="{00000000-0002-0000-0D00-000002000000}"/>
    <dataValidation allowBlank="1" showInputMessage="1" showErrorMessage="1" promptTitle="Item No." prompt="This is a required entry." sqref="E14:H14" xr:uid="{00000000-0002-0000-0D00-000003000000}"/>
    <dataValidation allowBlank="1" showInputMessage="1" showErrorMessage="1" promptTitle="Employee Name" prompt="This is a required entry." sqref="E15:L15" xr:uid="{00000000-0002-0000-0D00-000004000000}"/>
    <dataValidation allowBlank="1" showInputMessage="1" showErrorMessage="1" promptTitle="Social Security No." prompt="This is a required entry. Please enter ONLY the last four digits." sqref="H16:L16" xr:uid="{00000000-0002-0000-0D00-000005000000}"/>
    <dataValidation allowBlank="1" showInputMessage="1" showErrorMessage="1" promptTitle="Trade" prompt="This is a required entry." sqref="P14:R14 J14:L14" xr:uid="{00000000-0002-0000-0D00-000006000000}"/>
    <dataValidation type="textLength" allowBlank="1" showInputMessage="1" showErrorMessage="1" prompt="If this applies, enter only ONE &quot;*&quot;." sqref="I21:I31" xr:uid="{00000000-0002-0000-0D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D00-000008000000}"/>
    <dataValidation allowBlank="1" showInputMessage="1" showErrorMessage="1" promptTitle="Total Benefits Per Hour " prompt="This field must be entered manually." sqref="Q32:R32" xr:uid="{00000000-0002-0000-0D00-000009000000}"/>
    <dataValidation type="decimal" allowBlank="1" showInputMessage="1" showErrorMessage="1" promptTitle="Gross Pay YTD" prompt="This is a required entry." sqref="E17:G17" xr:uid="{00000000-0002-0000-0D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D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D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D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D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7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6" name="Check Box 6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1" r:id="rId7" name="Check Box 7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5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3.7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3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3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SUsDtCdjMGgr/r1/CTGXVsKxyd68s6Zc1fJ5c2ZHghR8YYaY30+SPQHpAHFDlLp/DQgh6smJcEpdF5h1LW0rMw==" saltValue="L//9RK/U55gxcgcPwmQ28Q==" spinCount="100000" sheet="1" objects="1" selectLockedCells="1"/>
  <mergeCells count="83">
    <mergeCell ref="A6:L6"/>
    <mergeCell ref="O6:P6"/>
    <mergeCell ref="Q6:R6"/>
    <mergeCell ref="A8:C8"/>
    <mergeCell ref="D8:K8"/>
    <mergeCell ref="Q8:R8"/>
    <mergeCell ref="A9:C9"/>
    <mergeCell ref="D9:K9"/>
    <mergeCell ref="D10:K10"/>
    <mergeCell ref="A11:C11"/>
    <mergeCell ref="D11:F11"/>
    <mergeCell ref="I11:K11"/>
    <mergeCell ref="P11:R11"/>
    <mergeCell ref="A14:D14"/>
    <mergeCell ref="E14:G14"/>
    <mergeCell ref="P14:R14"/>
    <mergeCell ref="A15:D15"/>
    <mergeCell ref="E15:H15"/>
    <mergeCell ref="J14:L14"/>
    <mergeCell ref="A16:D16"/>
    <mergeCell ref="E16:F16"/>
    <mergeCell ref="A17:D17"/>
    <mergeCell ref="E17:G17"/>
    <mergeCell ref="O17:P18"/>
    <mergeCell ref="Q17:R18"/>
    <mergeCell ref="A19:J19"/>
    <mergeCell ref="O19:P19"/>
    <mergeCell ref="Q19:R19"/>
    <mergeCell ref="A20:H20"/>
    <mergeCell ref="J20:K20"/>
    <mergeCell ref="L20:N20"/>
    <mergeCell ref="O20:R20"/>
    <mergeCell ref="J21:K21"/>
    <mergeCell ref="L21:N21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B28:H28"/>
    <mergeCell ref="J28:K28"/>
    <mergeCell ref="L28:N28"/>
    <mergeCell ref="B29:H29"/>
    <mergeCell ref="J29:K29"/>
    <mergeCell ref="L29:N29"/>
    <mergeCell ref="Q32:R32"/>
    <mergeCell ref="A33:G33"/>
    <mergeCell ref="O38:P38"/>
    <mergeCell ref="B30:H30"/>
    <mergeCell ref="J30:K30"/>
    <mergeCell ref="L30:N30"/>
    <mergeCell ref="B31:H31"/>
    <mergeCell ref="J31:K31"/>
    <mergeCell ref="L31:N31"/>
    <mergeCell ref="A32:F32"/>
    <mergeCell ref="L32:N32"/>
    <mergeCell ref="O32:P32"/>
    <mergeCell ref="B39:E39"/>
    <mergeCell ref="O39:P39"/>
    <mergeCell ref="B40:D40"/>
    <mergeCell ref="E40:F40"/>
    <mergeCell ref="G40:J40"/>
    <mergeCell ref="A41:H41"/>
    <mergeCell ref="J42:K42"/>
    <mergeCell ref="O42:R42"/>
    <mergeCell ref="J43:K43"/>
    <mergeCell ref="O43:P43"/>
    <mergeCell ref="Q43:R43"/>
    <mergeCell ref="B54:H54"/>
    <mergeCell ref="A45:J45"/>
    <mergeCell ref="O45:P45"/>
    <mergeCell ref="Q45:R45"/>
    <mergeCell ref="A46:J46"/>
    <mergeCell ref="L50:Q50"/>
    <mergeCell ref="B52:H52"/>
    <mergeCell ref="L52:Q52"/>
  </mergeCells>
  <dataValidations count="15"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E00-000000000000}"/>
    <dataValidation allowBlank="1" showInputMessage="1" showErrorMessage="1" promptTitle="Total Labor Rate- Regular Base" prompt="If this total is blank, check to make sure you have entered Gross Pay Year-to-Date." sqref="O45:P45" xr:uid="{00000000-0002-0000-0E00-000001000000}"/>
    <dataValidation type="textLength" operator="equal" allowBlank="1" showInputMessage="1" showErrorMessage="1" error="Please enter two digits for year." promptTitle="Year" prompt="This is a required entry. Please enter two digits." sqref="K17" xr:uid="{00000000-0002-0000-0E00-000002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E00-000003000000}">
      <formula1>2</formula1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E00-000004000000}">
      <formula1>2</formula1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E00-000005000000}">
      <formula1>4</formula1>
      <formula2>4</formula2>
    </dataValidation>
    <dataValidation type="decimal" allowBlank="1" showInputMessage="1" showErrorMessage="1" promptTitle="Gross Pay YTD" prompt="This is a required entry." sqref="E17:G17" xr:uid="{00000000-0002-0000-0E00-000006000000}">
      <formula1>0</formula1>
      <formula2>500000.99</formula2>
    </dataValidation>
    <dataValidation allowBlank="1" showInputMessage="1" showErrorMessage="1" promptTitle="Total Benefits Per Hour " prompt="This field must be entered manually." sqref="Q32:R32" xr:uid="{00000000-0002-0000-0E00-000007000000}"/>
    <dataValidation allowBlank="1" showInputMessage="1" showErrorMessage="1" promptTitle="Social Security No." prompt="This is a required entry. Please enter only the last four digits." sqref="G16" xr:uid="{00000000-0002-0000-0E00-000008000000}"/>
    <dataValidation type="textLength" allowBlank="1" showInputMessage="1" showErrorMessage="1" prompt="If this applies, enter only ONE &quot;*&quot;." sqref="I21:I31" xr:uid="{00000000-0002-0000-0E00-000009000000}">
      <formula1>0</formula1>
      <formula2>1</formula2>
    </dataValidation>
    <dataValidation allowBlank="1" showInputMessage="1" showErrorMessage="1" promptTitle="Trade" prompt="This is a required entry." sqref="P14:R14 J14:L14" xr:uid="{00000000-0002-0000-0E00-00000A000000}"/>
    <dataValidation allowBlank="1" showInputMessage="1" showErrorMessage="1" promptTitle="Social Security No." prompt="This is a required entry. Please enter ONLY the last four digits." sqref="H16:L16" xr:uid="{00000000-0002-0000-0E00-00000B000000}"/>
    <dataValidation allowBlank="1" showInputMessage="1" showErrorMessage="1" promptTitle="Employee Name" prompt="This is a required entry." sqref="E15:L15" xr:uid="{00000000-0002-0000-0E00-00000C000000}"/>
    <dataValidation allowBlank="1" showInputMessage="1" showErrorMessage="1" promptTitle="Item No." prompt="This is a required entry." sqref="E14:H14" xr:uid="{00000000-0002-0000-0E00-00000D000000}"/>
    <dataValidation allowBlank="1" showInputMessage="1" showErrorMessage="1" error="Please enter a four-digit code." promptTitle="WC Code" prompt="This must be a four-digit code." sqref="G39" xr:uid="{00000000-0002-0000-0E00-00000E000000}"/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31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6" name="Check Box 6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7" name="Check Box 7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3.7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3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3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uDHaDo8vLeh35chDL07siZi/DCvB5JI5e+IanFqBMlwhFBcRDtnc6XUJjalqFpvoyK87tLBUOR40s7ZyHqRZmA==" saltValue="uFLQ22uII1cW+/qHsz5kwA==" spinCount="100000" sheet="1" objects="1" selectLockedCells="1"/>
  <mergeCells count="83">
    <mergeCell ref="A6:L6"/>
    <mergeCell ref="O6:P6"/>
    <mergeCell ref="Q6:R6"/>
    <mergeCell ref="A8:C8"/>
    <mergeCell ref="D8:K8"/>
    <mergeCell ref="Q8:R8"/>
    <mergeCell ref="A9:C9"/>
    <mergeCell ref="D9:K9"/>
    <mergeCell ref="D10:K10"/>
    <mergeCell ref="A11:C11"/>
    <mergeCell ref="D11:F11"/>
    <mergeCell ref="I11:K11"/>
    <mergeCell ref="P11:R11"/>
    <mergeCell ref="A14:D14"/>
    <mergeCell ref="E14:G14"/>
    <mergeCell ref="P14:R14"/>
    <mergeCell ref="A15:D15"/>
    <mergeCell ref="E15:H15"/>
    <mergeCell ref="J14:L14"/>
    <mergeCell ref="A16:D16"/>
    <mergeCell ref="E16:F16"/>
    <mergeCell ref="A17:D17"/>
    <mergeCell ref="E17:G17"/>
    <mergeCell ref="O17:P18"/>
    <mergeCell ref="Q17:R18"/>
    <mergeCell ref="A19:J19"/>
    <mergeCell ref="O19:P19"/>
    <mergeCell ref="Q19:R19"/>
    <mergeCell ref="A20:H20"/>
    <mergeCell ref="J20:K20"/>
    <mergeCell ref="L20:N20"/>
    <mergeCell ref="O20:R20"/>
    <mergeCell ref="J21:K21"/>
    <mergeCell ref="L21:N21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B28:H28"/>
    <mergeCell ref="J28:K28"/>
    <mergeCell ref="L28:N28"/>
    <mergeCell ref="B29:H29"/>
    <mergeCell ref="J29:K29"/>
    <mergeCell ref="L29:N29"/>
    <mergeCell ref="Q32:R32"/>
    <mergeCell ref="A33:G33"/>
    <mergeCell ref="O38:P38"/>
    <mergeCell ref="B30:H30"/>
    <mergeCell ref="J30:K30"/>
    <mergeCell ref="L30:N30"/>
    <mergeCell ref="B31:H31"/>
    <mergeCell ref="J31:K31"/>
    <mergeCell ref="L31:N31"/>
    <mergeCell ref="A32:F32"/>
    <mergeCell ref="L32:N32"/>
    <mergeCell ref="O32:P32"/>
    <mergeCell ref="B39:E39"/>
    <mergeCell ref="O39:P39"/>
    <mergeCell ref="B40:D40"/>
    <mergeCell ref="E40:F40"/>
    <mergeCell ref="G40:J40"/>
    <mergeCell ref="A41:H41"/>
    <mergeCell ref="J42:K42"/>
    <mergeCell ref="O42:R42"/>
    <mergeCell ref="J43:K43"/>
    <mergeCell ref="O43:P43"/>
    <mergeCell ref="Q43:R43"/>
    <mergeCell ref="B54:H54"/>
    <mergeCell ref="A45:J45"/>
    <mergeCell ref="O45:P45"/>
    <mergeCell ref="Q45:R45"/>
    <mergeCell ref="A46:J46"/>
    <mergeCell ref="L50:Q50"/>
    <mergeCell ref="B52:H52"/>
    <mergeCell ref="L52:Q52"/>
  </mergeCells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F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F00-000001000000}"/>
    <dataValidation allowBlank="1" showInputMessage="1" showErrorMessage="1" error="Please enter a four-digit code." promptTitle="WC Code" prompt="This must be a four-digit code." sqref="G39" xr:uid="{00000000-0002-0000-0F00-000002000000}"/>
    <dataValidation allowBlank="1" showInputMessage="1" showErrorMessage="1" promptTitle="Item No." prompt="This is a required entry." sqref="E14:H14" xr:uid="{00000000-0002-0000-0F00-000003000000}"/>
    <dataValidation allowBlank="1" showInputMessage="1" showErrorMessage="1" promptTitle="Employee Name" prompt="This is a required entry." sqref="E15:L15" xr:uid="{00000000-0002-0000-0F00-000004000000}"/>
    <dataValidation allowBlank="1" showInputMessage="1" showErrorMessage="1" promptTitle="Social Security No." prompt="This is a required entry. Please enter ONLY the last four digits." sqref="H16:L16" xr:uid="{00000000-0002-0000-0F00-000005000000}"/>
    <dataValidation allowBlank="1" showInputMessage="1" showErrorMessage="1" promptTitle="Trade" prompt="This is a required entry." sqref="P14:R14 J14:L14" xr:uid="{00000000-0002-0000-0F00-000006000000}"/>
    <dataValidation type="textLength" allowBlank="1" showInputMessage="1" showErrorMessage="1" prompt="If this applies, enter only ONE &quot;*&quot;." sqref="I21:I31" xr:uid="{00000000-0002-0000-0F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F00-000008000000}"/>
    <dataValidation allowBlank="1" showInputMessage="1" showErrorMessage="1" promptTitle="Total Benefits Per Hour " prompt="This field must be entered manually." sqref="Q32:R32" xr:uid="{00000000-0002-0000-0F00-000009000000}"/>
    <dataValidation type="decimal" allowBlank="1" showInputMessage="1" showErrorMessage="1" promptTitle="Gross Pay YTD" prompt="This is a required entry." sqref="E17:G17" xr:uid="{00000000-0002-0000-0F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F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F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F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F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5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8" r:id="rId6" name="Check Box 6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9" r:id="rId7" name="Check Box 7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3.7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3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3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229</v>
      </c>
      <c r="B57" s="234"/>
    </row>
  </sheetData>
  <sheetProtection algorithmName="SHA-512" hashValue="mwmGAKbVFZew53q5aeSzK2XRlV4hxTufWWYO1N0GeYzLTHh5yfPtos2jQ9NFs/XnWjkKfBHH6vt/4Pw/G8Ptbg==" saltValue="thipahOEMO5ET28Xc6FsSg==" spinCount="100000" sheet="1" objects="1" selectLockedCells="1"/>
  <mergeCells count="83">
    <mergeCell ref="A6:L6"/>
    <mergeCell ref="O6:P6"/>
    <mergeCell ref="Q6:R6"/>
    <mergeCell ref="A8:C8"/>
    <mergeCell ref="D8:K8"/>
    <mergeCell ref="Q8:R8"/>
    <mergeCell ref="A9:C9"/>
    <mergeCell ref="D9:K9"/>
    <mergeCell ref="D10:K10"/>
    <mergeCell ref="A11:C11"/>
    <mergeCell ref="D11:F11"/>
    <mergeCell ref="I11:K11"/>
    <mergeCell ref="P11:R11"/>
    <mergeCell ref="A14:D14"/>
    <mergeCell ref="E14:G14"/>
    <mergeCell ref="P14:R14"/>
    <mergeCell ref="A15:D15"/>
    <mergeCell ref="E15:H15"/>
    <mergeCell ref="J14:L14"/>
    <mergeCell ref="A16:D16"/>
    <mergeCell ref="E16:F16"/>
    <mergeCell ref="A17:D17"/>
    <mergeCell ref="E17:G17"/>
    <mergeCell ref="O17:P18"/>
    <mergeCell ref="Q17:R18"/>
    <mergeCell ref="A19:J19"/>
    <mergeCell ref="O19:P19"/>
    <mergeCell ref="Q19:R19"/>
    <mergeCell ref="A20:H20"/>
    <mergeCell ref="J20:K20"/>
    <mergeCell ref="L20:N20"/>
    <mergeCell ref="O20:R20"/>
    <mergeCell ref="J21:K21"/>
    <mergeCell ref="L21:N21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B28:H28"/>
    <mergeCell ref="J28:K28"/>
    <mergeCell ref="L28:N28"/>
    <mergeCell ref="B29:H29"/>
    <mergeCell ref="J29:K29"/>
    <mergeCell ref="L29:N29"/>
    <mergeCell ref="Q32:R32"/>
    <mergeCell ref="A33:G33"/>
    <mergeCell ref="O38:P38"/>
    <mergeCell ref="B30:H30"/>
    <mergeCell ref="J30:K30"/>
    <mergeCell ref="L30:N30"/>
    <mergeCell ref="B31:H31"/>
    <mergeCell ref="J31:K31"/>
    <mergeCell ref="L31:N31"/>
    <mergeCell ref="A32:F32"/>
    <mergeCell ref="L32:N32"/>
    <mergeCell ref="O32:P32"/>
    <mergeCell ref="B39:E39"/>
    <mergeCell ref="O39:P39"/>
    <mergeCell ref="B40:D40"/>
    <mergeCell ref="E40:F40"/>
    <mergeCell ref="G40:J40"/>
    <mergeCell ref="A41:H41"/>
    <mergeCell ref="J42:K42"/>
    <mergeCell ref="O42:R42"/>
    <mergeCell ref="J43:K43"/>
    <mergeCell ref="O43:P43"/>
    <mergeCell ref="Q43:R43"/>
    <mergeCell ref="B54:H54"/>
    <mergeCell ref="A45:J45"/>
    <mergeCell ref="O45:P45"/>
    <mergeCell ref="Q45:R45"/>
    <mergeCell ref="A46:J46"/>
    <mergeCell ref="L50:Q50"/>
    <mergeCell ref="B52:H52"/>
    <mergeCell ref="L52:Q52"/>
  </mergeCells>
  <dataValidations count="15"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1000-000000000000}"/>
    <dataValidation allowBlank="1" showInputMessage="1" showErrorMessage="1" promptTitle="Total Labor Rate- Regular Base" prompt="If this total is blank, check to make sure you have entered Gross Pay Year-to-Date." sqref="O45:P45" xr:uid="{00000000-0002-0000-1000-000001000000}"/>
    <dataValidation type="textLength" operator="equal" allowBlank="1" showInputMessage="1" showErrorMessage="1" error="Please enter two digits for year." promptTitle="Year" prompt="This is a required entry. Please enter two digits." sqref="K17" xr:uid="{00000000-0002-0000-1000-000002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1000-000003000000}">
      <formula1>2</formula1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1000-000004000000}">
      <formula1>2</formula1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1000-000005000000}">
      <formula1>4</formula1>
      <formula2>4</formula2>
    </dataValidation>
    <dataValidation type="decimal" allowBlank="1" showInputMessage="1" showErrorMessage="1" promptTitle="Gross Pay YTD" prompt="This is a required entry." sqref="E17:G17" xr:uid="{00000000-0002-0000-1000-000006000000}">
      <formula1>0</formula1>
      <formula2>500000.99</formula2>
    </dataValidation>
    <dataValidation allowBlank="1" showInputMessage="1" showErrorMessage="1" promptTitle="Total Benefits Per Hour " prompt="This field must be entered manually." sqref="Q32:R32" xr:uid="{00000000-0002-0000-1000-000007000000}"/>
    <dataValidation allowBlank="1" showInputMessage="1" showErrorMessage="1" promptTitle="Social Security No." prompt="This is a required entry. Please enter only the last four digits." sqref="G16" xr:uid="{00000000-0002-0000-1000-000008000000}"/>
    <dataValidation type="textLength" allowBlank="1" showInputMessage="1" showErrorMessage="1" prompt="If this applies, enter only ONE &quot;*&quot;." sqref="I21:I31" xr:uid="{00000000-0002-0000-1000-000009000000}">
      <formula1>0</formula1>
      <formula2>1</formula2>
    </dataValidation>
    <dataValidation allowBlank="1" showInputMessage="1" showErrorMessage="1" promptTitle="Trade" prompt="This is a required entry." sqref="P14:R14 J14:L14" xr:uid="{00000000-0002-0000-1000-00000A000000}"/>
    <dataValidation allowBlank="1" showInputMessage="1" showErrorMessage="1" promptTitle="Social Security No." prompt="This is a required entry. Please enter ONLY the last four digits." sqref="H16:L16" xr:uid="{00000000-0002-0000-1000-00000B000000}"/>
    <dataValidation allowBlank="1" showInputMessage="1" showErrorMessage="1" promptTitle="Employee Name" prompt="This is a required entry." sqref="E15:L15" xr:uid="{00000000-0002-0000-1000-00000C000000}"/>
    <dataValidation allowBlank="1" showInputMessage="1" showErrorMessage="1" promptTitle="Item No." prompt="This is a required entry." sqref="E14:H14" xr:uid="{00000000-0002-0000-1000-00000D000000}"/>
    <dataValidation allowBlank="1" showInputMessage="1" showErrorMessage="1" error="Please enter a four-digit code." promptTitle="WC Code" prompt="This must be a four-digit code." sqref="G39" xr:uid="{00000000-0002-0000-1000-00000E000000}"/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9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2" r:id="rId6" name="Check Box 6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3" r:id="rId7" name="Check Box 7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pageSetUpPr autoPageBreaks="0"/>
  </sheetPr>
  <dimension ref="A1:T45"/>
  <sheetViews>
    <sheetView showGridLines="0" showRowColHeaders="0" showZeros="0" zoomScaleNormal="100" zoomScaleSheetLayoutView="100" workbookViewId="0">
      <selection activeCell="P12" sqref="P12"/>
    </sheetView>
  </sheetViews>
  <sheetFormatPr defaultRowHeight="12.75" x14ac:dyDescent="0.2"/>
  <cols>
    <col min="1" max="1" width="1.140625" customWidth="1"/>
    <col min="2" max="2" width="10" bestFit="1" customWidth="1"/>
    <col min="3" max="4" width="6.7109375" customWidth="1"/>
    <col min="5" max="5" width="10.7109375" customWidth="1"/>
    <col min="6" max="6" width="10.5703125" customWidth="1"/>
    <col min="7" max="7" width="10.140625" customWidth="1"/>
    <col min="8" max="8" width="8.7109375" customWidth="1"/>
    <col min="9" max="9" width="5.42578125" customWidth="1"/>
    <col min="10" max="10" width="4.5703125" customWidth="1"/>
    <col min="11" max="12" width="5.28515625" customWidth="1"/>
    <col min="13" max="13" width="3" customWidth="1"/>
    <col min="14" max="14" width="6.7109375" customWidth="1"/>
    <col min="15" max="15" width="2.28515625" customWidth="1"/>
    <col min="16" max="16" width="6.7109375" customWidth="1"/>
    <col min="17" max="17" width="4.42578125" customWidth="1"/>
    <col min="18" max="19" width="0.5703125" customWidth="1"/>
  </cols>
  <sheetData>
    <row r="1" spans="1:20" x14ac:dyDescent="0.2">
      <c r="A1" s="60"/>
      <c r="T1" t="s">
        <v>22</v>
      </c>
    </row>
    <row r="7" spans="1:20" ht="20.25" x14ac:dyDescent="0.3">
      <c r="A7" s="366" t="s">
        <v>174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1"/>
      <c r="M7" s="447" t="s">
        <v>0</v>
      </c>
      <c r="N7" s="447"/>
      <c r="O7" s="449">
        <f>'BDC 274.1'!V7</f>
        <v>0</v>
      </c>
      <c r="P7" s="449"/>
      <c r="Q7" s="449"/>
      <c r="R7" s="449"/>
    </row>
    <row r="8" spans="1:20" ht="5.25" customHeight="1" thickBo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6.5" customHeight="1" x14ac:dyDescent="0.2">
      <c r="A9" s="3"/>
      <c r="B9" s="426" t="s">
        <v>1</v>
      </c>
      <c r="C9" s="426"/>
      <c r="D9" s="376">
        <f>'BDC 274.1'!F9</f>
        <v>0</v>
      </c>
      <c r="E9" s="376"/>
      <c r="F9" s="376"/>
      <c r="G9" s="376"/>
      <c r="H9" s="376"/>
      <c r="I9" s="376"/>
      <c r="J9" s="5"/>
      <c r="K9" s="61"/>
      <c r="L9" s="62"/>
      <c r="M9" s="63"/>
      <c r="N9" s="660" t="s">
        <v>2</v>
      </c>
      <c r="O9" s="660"/>
      <c r="P9" s="454">
        <f>'BDC 274.1'!V9</f>
        <v>0</v>
      </c>
      <c r="Q9" s="454"/>
      <c r="R9" s="63"/>
      <c r="S9" s="64"/>
    </row>
    <row r="10" spans="1:20" ht="16.5" customHeight="1" x14ac:dyDescent="0.2">
      <c r="A10" s="8"/>
      <c r="B10" s="427" t="s">
        <v>3</v>
      </c>
      <c r="C10" s="451"/>
      <c r="D10" s="452">
        <f>'BDC 274.1'!F10</f>
        <v>0</v>
      </c>
      <c r="E10" s="452"/>
      <c r="F10" s="452"/>
      <c r="G10" s="452"/>
      <c r="H10" s="452"/>
      <c r="I10" s="452"/>
      <c r="J10" s="1"/>
      <c r="K10" s="371"/>
      <c r="L10" s="371"/>
      <c r="M10" s="497"/>
      <c r="N10" s="497"/>
      <c r="O10" s="497"/>
      <c r="P10" s="661"/>
      <c r="Q10" s="661"/>
      <c r="R10" s="65"/>
      <c r="S10" s="26"/>
    </row>
    <row r="11" spans="1:20" ht="16.5" customHeight="1" x14ac:dyDescent="0.2">
      <c r="A11" s="8"/>
      <c r="B11" s="427"/>
      <c r="C11" s="451"/>
      <c r="D11" s="472">
        <f>'BDC 274.1'!F11</f>
        <v>0</v>
      </c>
      <c r="E11" s="472"/>
      <c r="F11" s="472"/>
      <c r="G11" s="472"/>
      <c r="H11" s="472"/>
      <c r="I11" s="472"/>
      <c r="J11" s="1"/>
      <c r="K11" s="659" t="s">
        <v>4</v>
      </c>
      <c r="L11" s="659"/>
      <c r="M11" s="480">
        <f>'BDC 274.1'!S11</f>
        <v>0</v>
      </c>
      <c r="N11" s="480"/>
      <c r="O11" s="12" t="s">
        <v>5</v>
      </c>
      <c r="P11" s="480">
        <f>'BDC 274.1'!V11</f>
        <v>0</v>
      </c>
      <c r="Q11" s="480"/>
      <c r="R11" s="66"/>
      <c r="S11" s="26"/>
    </row>
    <row r="12" spans="1:20" ht="16.5" customHeight="1" x14ac:dyDescent="0.2">
      <c r="A12" s="8"/>
      <c r="B12" s="427" t="s">
        <v>23</v>
      </c>
      <c r="C12" s="427"/>
      <c r="D12" s="471">
        <f>'BDC 274.1'!F12</f>
        <v>0</v>
      </c>
      <c r="E12" s="471"/>
      <c r="F12" s="337"/>
      <c r="G12" s="32" t="s">
        <v>7</v>
      </c>
      <c r="H12" s="471">
        <f>'BDC 274.1'!K12</f>
        <v>0</v>
      </c>
      <c r="I12" s="471"/>
      <c r="J12" s="11"/>
      <c r="K12" s="11"/>
      <c r="L12" s="383" t="s">
        <v>24</v>
      </c>
      <c r="M12" s="383"/>
      <c r="N12" s="309">
        <v>1</v>
      </c>
      <c r="O12" s="12" t="s">
        <v>25</v>
      </c>
      <c r="P12" s="339"/>
      <c r="Q12" s="67"/>
      <c r="R12" s="66"/>
      <c r="S12" s="26"/>
    </row>
    <row r="13" spans="1:20" ht="12" customHeight="1" thickBot="1" x14ac:dyDescent="0.25">
      <c r="A13" s="8"/>
      <c r="B13" s="33"/>
      <c r="C13" s="3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8"/>
    </row>
    <row r="14" spans="1:20" ht="12.75" customHeight="1" x14ac:dyDescent="0.2">
      <c r="A14" s="505" t="s">
        <v>205</v>
      </c>
      <c r="B14" s="473"/>
      <c r="C14" s="473"/>
      <c r="D14" s="473"/>
      <c r="E14" s="474"/>
      <c r="F14" s="632" t="s">
        <v>206</v>
      </c>
      <c r="G14" s="634" t="s">
        <v>34</v>
      </c>
      <c r="H14" s="636" t="s">
        <v>35</v>
      </c>
      <c r="I14" s="505" t="s">
        <v>38</v>
      </c>
      <c r="J14" s="638"/>
      <c r="K14" s="641" t="s">
        <v>36</v>
      </c>
      <c r="L14" s="642"/>
      <c r="M14" s="464"/>
      <c r="N14" s="644" t="s">
        <v>37</v>
      </c>
      <c r="O14" s="645"/>
      <c r="P14" s="645"/>
      <c r="Q14" s="645"/>
      <c r="R14" s="645"/>
      <c r="S14" s="646"/>
    </row>
    <row r="15" spans="1:20" ht="9.75" customHeight="1" x14ac:dyDescent="0.2">
      <c r="A15" s="507"/>
      <c r="B15" s="476"/>
      <c r="C15" s="476"/>
      <c r="D15" s="476"/>
      <c r="E15" s="477"/>
      <c r="F15" s="633"/>
      <c r="G15" s="635"/>
      <c r="H15" s="637"/>
      <c r="I15" s="639"/>
      <c r="J15" s="640"/>
      <c r="K15" s="643"/>
      <c r="L15" s="432"/>
      <c r="M15" s="464"/>
      <c r="N15" s="647"/>
      <c r="O15" s="384"/>
      <c r="P15" s="384"/>
      <c r="Q15" s="384"/>
      <c r="R15" s="384"/>
      <c r="S15" s="648"/>
    </row>
    <row r="16" spans="1:20" ht="3" customHeight="1" thickBot="1" x14ac:dyDescent="0.25">
      <c r="A16" s="14"/>
      <c r="B16" s="75"/>
      <c r="C16" s="75"/>
      <c r="D16" s="75"/>
      <c r="E16" s="76"/>
      <c r="F16" s="338"/>
      <c r="G16" s="69"/>
      <c r="H16" s="69"/>
      <c r="I16" s="70"/>
      <c r="J16" s="71"/>
      <c r="K16" s="72"/>
      <c r="L16" s="12"/>
      <c r="M16" s="35"/>
      <c r="N16" s="73"/>
      <c r="O16" s="74"/>
      <c r="P16" s="74"/>
      <c r="Q16" s="74"/>
      <c r="R16" s="74"/>
      <c r="S16" s="20"/>
    </row>
    <row r="17" spans="1:19" ht="23.25" customHeight="1" x14ac:dyDescent="0.2">
      <c r="A17" s="77"/>
      <c r="B17" s="649"/>
      <c r="C17" s="650"/>
      <c r="D17" s="650"/>
      <c r="E17" s="651"/>
      <c r="F17" s="340"/>
      <c r="G17" s="327"/>
      <c r="H17" s="328">
        <v>0</v>
      </c>
      <c r="I17" s="652"/>
      <c r="J17" s="653"/>
      <c r="K17" s="654">
        <v>0</v>
      </c>
      <c r="L17" s="655"/>
      <c r="M17" s="656"/>
      <c r="N17" s="657">
        <f>H17*K17</f>
        <v>0</v>
      </c>
      <c r="O17" s="658"/>
      <c r="P17" s="658"/>
      <c r="Q17" s="658"/>
      <c r="R17" s="658"/>
      <c r="S17" s="78"/>
    </row>
    <row r="18" spans="1:19" ht="23.25" customHeight="1" x14ac:dyDescent="0.2">
      <c r="A18" s="48"/>
      <c r="B18" s="612"/>
      <c r="C18" s="613"/>
      <c r="D18" s="613"/>
      <c r="E18" s="614"/>
      <c r="F18" s="341"/>
      <c r="G18" s="329"/>
      <c r="H18" s="330">
        <v>0</v>
      </c>
      <c r="I18" s="615"/>
      <c r="J18" s="616"/>
      <c r="K18" s="617"/>
      <c r="L18" s="618"/>
      <c r="M18" s="619"/>
      <c r="N18" s="620">
        <f t="shared" ref="N18:N34" si="0">H18*K18</f>
        <v>0</v>
      </c>
      <c r="O18" s="621"/>
      <c r="P18" s="621"/>
      <c r="Q18" s="621"/>
      <c r="R18" s="621"/>
      <c r="S18" s="49"/>
    </row>
    <row r="19" spans="1:19" ht="23.25" customHeight="1" x14ac:dyDescent="0.2">
      <c r="A19" s="48"/>
      <c r="B19" s="612"/>
      <c r="C19" s="613"/>
      <c r="D19" s="613"/>
      <c r="E19" s="614"/>
      <c r="F19" s="341"/>
      <c r="G19" s="329"/>
      <c r="H19" s="330"/>
      <c r="I19" s="615"/>
      <c r="J19" s="616"/>
      <c r="K19" s="617"/>
      <c r="L19" s="618"/>
      <c r="M19" s="619"/>
      <c r="N19" s="620">
        <f t="shared" si="0"/>
        <v>0</v>
      </c>
      <c r="O19" s="621"/>
      <c r="P19" s="621"/>
      <c r="Q19" s="621"/>
      <c r="R19" s="621"/>
      <c r="S19" s="49"/>
    </row>
    <row r="20" spans="1:19" ht="23.25" customHeight="1" x14ac:dyDescent="0.2">
      <c r="A20" s="48"/>
      <c r="B20" s="612"/>
      <c r="C20" s="613"/>
      <c r="D20" s="613"/>
      <c r="E20" s="614"/>
      <c r="F20" s="341"/>
      <c r="G20" s="329"/>
      <c r="H20" s="330"/>
      <c r="I20" s="615"/>
      <c r="J20" s="616"/>
      <c r="K20" s="617"/>
      <c r="L20" s="618"/>
      <c r="M20" s="619"/>
      <c r="N20" s="620">
        <f t="shared" si="0"/>
        <v>0</v>
      </c>
      <c r="O20" s="621"/>
      <c r="P20" s="621"/>
      <c r="Q20" s="621"/>
      <c r="R20" s="621"/>
      <c r="S20" s="47"/>
    </row>
    <row r="21" spans="1:19" ht="23.25" customHeight="1" x14ac:dyDescent="0.2">
      <c r="A21" s="48"/>
      <c r="B21" s="612"/>
      <c r="C21" s="613"/>
      <c r="D21" s="613"/>
      <c r="E21" s="614"/>
      <c r="F21" s="341"/>
      <c r="G21" s="329"/>
      <c r="H21" s="330"/>
      <c r="I21" s="615"/>
      <c r="J21" s="616"/>
      <c r="K21" s="617"/>
      <c r="L21" s="618"/>
      <c r="M21" s="619"/>
      <c r="N21" s="620">
        <f t="shared" si="0"/>
        <v>0</v>
      </c>
      <c r="O21" s="621"/>
      <c r="P21" s="621"/>
      <c r="Q21" s="621"/>
      <c r="R21" s="621"/>
      <c r="S21" s="47"/>
    </row>
    <row r="22" spans="1:19" ht="23.25" customHeight="1" x14ac:dyDescent="0.2">
      <c r="A22" s="36"/>
      <c r="B22" s="612"/>
      <c r="C22" s="613"/>
      <c r="D22" s="613"/>
      <c r="E22" s="614"/>
      <c r="F22" s="341"/>
      <c r="G22" s="329"/>
      <c r="H22" s="330"/>
      <c r="I22" s="615"/>
      <c r="J22" s="616"/>
      <c r="K22" s="617"/>
      <c r="L22" s="618"/>
      <c r="M22" s="619"/>
      <c r="N22" s="620">
        <f t="shared" si="0"/>
        <v>0</v>
      </c>
      <c r="O22" s="621"/>
      <c r="P22" s="621"/>
      <c r="Q22" s="621"/>
      <c r="R22" s="621"/>
      <c r="S22" s="47"/>
    </row>
    <row r="23" spans="1:19" ht="23.25" customHeight="1" x14ac:dyDescent="0.2">
      <c r="A23" s="36"/>
      <c r="B23" s="612"/>
      <c r="C23" s="613"/>
      <c r="D23" s="613"/>
      <c r="E23" s="614"/>
      <c r="F23" s="341"/>
      <c r="G23" s="329"/>
      <c r="H23" s="330"/>
      <c r="I23" s="615"/>
      <c r="J23" s="616"/>
      <c r="K23" s="617"/>
      <c r="L23" s="618"/>
      <c r="M23" s="619"/>
      <c r="N23" s="620">
        <f t="shared" si="0"/>
        <v>0</v>
      </c>
      <c r="O23" s="621"/>
      <c r="P23" s="621"/>
      <c r="Q23" s="621"/>
      <c r="R23" s="621"/>
      <c r="S23" s="47"/>
    </row>
    <row r="24" spans="1:19" ht="23.25" customHeight="1" x14ac:dyDescent="0.2">
      <c r="A24" s="36"/>
      <c r="B24" s="612"/>
      <c r="C24" s="613"/>
      <c r="D24" s="613"/>
      <c r="E24" s="614"/>
      <c r="F24" s="341"/>
      <c r="G24" s="329"/>
      <c r="H24" s="330"/>
      <c r="I24" s="615"/>
      <c r="J24" s="616"/>
      <c r="K24" s="617"/>
      <c r="L24" s="618"/>
      <c r="M24" s="619"/>
      <c r="N24" s="620">
        <f t="shared" si="0"/>
        <v>0</v>
      </c>
      <c r="O24" s="621"/>
      <c r="P24" s="621"/>
      <c r="Q24" s="621"/>
      <c r="R24" s="621"/>
      <c r="S24" s="47"/>
    </row>
    <row r="25" spans="1:19" ht="23.25" customHeight="1" x14ac:dyDescent="0.2">
      <c r="A25" s="36"/>
      <c r="B25" s="612"/>
      <c r="C25" s="613"/>
      <c r="D25" s="613"/>
      <c r="E25" s="614"/>
      <c r="F25" s="341"/>
      <c r="G25" s="329"/>
      <c r="H25" s="330"/>
      <c r="I25" s="615"/>
      <c r="J25" s="616"/>
      <c r="K25" s="617"/>
      <c r="L25" s="618"/>
      <c r="M25" s="619"/>
      <c r="N25" s="620">
        <f t="shared" si="0"/>
        <v>0</v>
      </c>
      <c r="O25" s="621"/>
      <c r="P25" s="621"/>
      <c r="Q25" s="621"/>
      <c r="R25" s="621"/>
      <c r="S25" s="49"/>
    </row>
    <row r="26" spans="1:19" ht="23.25" customHeight="1" x14ac:dyDescent="0.2">
      <c r="A26" s="36"/>
      <c r="B26" s="612"/>
      <c r="C26" s="613"/>
      <c r="D26" s="613"/>
      <c r="E26" s="614"/>
      <c r="F26" s="341"/>
      <c r="G26" s="329"/>
      <c r="H26" s="330"/>
      <c r="I26" s="615"/>
      <c r="J26" s="616"/>
      <c r="K26" s="617"/>
      <c r="L26" s="618"/>
      <c r="M26" s="619"/>
      <c r="N26" s="620">
        <f t="shared" si="0"/>
        <v>0</v>
      </c>
      <c r="O26" s="621"/>
      <c r="P26" s="621"/>
      <c r="Q26" s="621"/>
      <c r="R26" s="621"/>
      <c r="S26" s="47"/>
    </row>
    <row r="27" spans="1:19" ht="23.25" customHeight="1" x14ac:dyDescent="0.2">
      <c r="A27" s="36"/>
      <c r="B27" s="612"/>
      <c r="C27" s="613"/>
      <c r="D27" s="613"/>
      <c r="E27" s="614"/>
      <c r="F27" s="341"/>
      <c r="G27" s="329"/>
      <c r="H27" s="330"/>
      <c r="I27" s="615"/>
      <c r="J27" s="616"/>
      <c r="K27" s="617"/>
      <c r="L27" s="618"/>
      <c r="M27" s="619"/>
      <c r="N27" s="620">
        <f t="shared" si="0"/>
        <v>0</v>
      </c>
      <c r="O27" s="621"/>
      <c r="P27" s="621"/>
      <c r="Q27" s="621"/>
      <c r="R27" s="621"/>
      <c r="S27" s="47"/>
    </row>
    <row r="28" spans="1:19" ht="23.25" customHeight="1" x14ac:dyDescent="0.2">
      <c r="A28" s="36"/>
      <c r="B28" s="612"/>
      <c r="C28" s="613"/>
      <c r="D28" s="613"/>
      <c r="E28" s="614"/>
      <c r="F28" s="341"/>
      <c r="G28" s="329"/>
      <c r="H28" s="330"/>
      <c r="I28" s="615"/>
      <c r="J28" s="616"/>
      <c r="K28" s="617"/>
      <c r="L28" s="618"/>
      <c r="M28" s="619"/>
      <c r="N28" s="620">
        <f t="shared" si="0"/>
        <v>0</v>
      </c>
      <c r="O28" s="621"/>
      <c r="P28" s="621"/>
      <c r="Q28" s="621"/>
      <c r="R28" s="621"/>
      <c r="S28" s="47"/>
    </row>
    <row r="29" spans="1:19" ht="23.25" customHeight="1" x14ac:dyDescent="0.2">
      <c r="A29" s="36"/>
      <c r="B29" s="612"/>
      <c r="C29" s="613"/>
      <c r="D29" s="613"/>
      <c r="E29" s="614"/>
      <c r="F29" s="341"/>
      <c r="G29" s="329"/>
      <c r="H29" s="330"/>
      <c r="I29" s="615"/>
      <c r="J29" s="616"/>
      <c r="K29" s="617"/>
      <c r="L29" s="618"/>
      <c r="M29" s="619"/>
      <c r="N29" s="620">
        <f t="shared" si="0"/>
        <v>0</v>
      </c>
      <c r="O29" s="621"/>
      <c r="P29" s="621"/>
      <c r="Q29" s="621"/>
      <c r="R29" s="621"/>
      <c r="S29" s="47"/>
    </row>
    <row r="30" spans="1:19" ht="23.25" customHeight="1" x14ac:dyDescent="0.2">
      <c r="A30" s="36"/>
      <c r="B30" s="612"/>
      <c r="C30" s="613"/>
      <c r="D30" s="613"/>
      <c r="E30" s="614"/>
      <c r="F30" s="341"/>
      <c r="G30" s="329"/>
      <c r="H30" s="330"/>
      <c r="I30" s="615"/>
      <c r="J30" s="616"/>
      <c r="K30" s="617"/>
      <c r="L30" s="618"/>
      <c r="M30" s="619"/>
      <c r="N30" s="620">
        <f t="shared" si="0"/>
        <v>0</v>
      </c>
      <c r="O30" s="621"/>
      <c r="P30" s="621"/>
      <c r="Q30" s="621"/>
      <c r="R30" s="621"/>
      <c r="S30" s="47"/>
    </row>
    <row r="31" spans="1:19" ht="23.25" customHeight="1" x14ac:dyDescent="0.2">
      <c r="A31" s="36"/>
      <c r="B31" s="612"/>
      <c r="C31" s="613"/>
      <c r="D31" s="613"/>
      <c r="E31" s="614"/>
      <c r="F31" s="341"/>
      <c r="G31" s="329"/>
      <c r="H31" s="330"/>
      <c r="I31" s="615"/>
      <c r="J31" s="616"/>
      <c r="K31" s="617"/>
      <c r="L31" s="618"/>
      <c r="M31" s="619"/>
      <c r="N31" s="620">
        <f t="shared" si="0"/>
        <v>0</v>
      </c>
      <c r="O31" s="621"/>
      <c r="P31" s="621"/>
      <c r="Q31" s="621"/>
      <c r="R31" s="621"/>
      <c r="S31" s="47"/>
    </row>
    <row r="32" spans="1:19" ht="23.25" customHeight="1" x14ac:dyDescent="0.2">
      <c r="A32" s="36"/>
      <c r="B32" s="612"/>
      <c r="C32" s="613"/>
      <c r="D32" s="613"/>
      <c r="E32" s="614"/>
      <c r="F32" s="341"/>
      <c r="G32" s="329"/>
      <c r="H32" s="330"/>
      <c r="I32" s="615"/>
      <c r="J32" s="616"/>
      <c r="K32" s="617"/>
      <c r="L32" s="618"/>
      <c r="M32" s="619"/>
      <c r="N32" s="620">
        <f t="shared" si="0"/>
        <v>0</v>
      </c>
      <c r="O32" s="621"/>
      <c r="P32" s="621"/>
      <c r="Q32" s="621"/>
      <c r="R32" s="621"/>
      <c r="S32" s="47"/>
    </row>
    <row r="33" spans="1:19" ht="23.25" customHeight="1" x14ac:dyDescent="0.2">
      <c r="A33" s="36"/>
      <c r="B33" s="612"/>
      <c r="C33" s="613"/>
      <c r="D33" s="613"/>
      <c r="E33" s="614"/>
      <c r="F33" s="341"/>
      <c r="G33" s="329"/>
      <c r="H33" s="330"/>
      <c r="I33" s="615"/>
      <c r="J33" s="616"/>
      <c r="K33" s="617"/>
      <c r="L33" s="618"/>
      <c r="M33" s="619"/>
      <c r="N33" s="620">
        <f t="shared" si="0"/>
        <v>0</v>
      </c>
      <c r="O33" s="621"/>
      <c r="P33" s="621"/>
      <c r="Q33" s="621"/>
      <c r="R33" s="621"/>
      <c r="S33" s="47"/>
    </row>
    <row r="34" spans="1:19" ht="23.25" customHeight="1" thickBot="1" x14ac:dyDescent="0.25">
      <c r="A34" s="342"/>
      <c r="B34" s="622"/>
      <c r="C34" s="623"/>
      <c r="D34" s="623"/>
      <c r="E34" s="624"/>
      <c r="F34" s="343"/>
      <c r="G34" s="331"/>
      <c r="H34" s="344"/>
      <c r="I34" s="625"/>
      <c r="J34" s="626"/>
      <c r="K34" s="627"/>
      <c r="L34" s="628"/>
      <c r="M34" s="629"/>
      <c r="N34" s="630">
        <f t="shared" si="0"/>
        <v>0</v>
      </c>
      <c r="O34" s="631"/>
      <c r="P34" s="631"/>
      <c r="Q34" s="631"/>
      <c r="R34" s="631"/>
      <c r="S34" s="345"/>
    </row>
    <row r="35" spans="1:19" ht="23.25" customHeight="1" thickBot="1" x14ac:dyDescent="0.25">
      <c r="A35" s="604" t="s">
        <v>169</v>
      </c>
      <c r="B35" s="605"/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6"/>
      <c r="N35" s="607">
        <f>'BDC 272.1 (2)'!N36</f>
        <v>0</v>
      </c>
      <c r="O35" s="608"/>
      <c r="P35" s="608"/>
      <c r="Q35" s="608"/>
      <c r="R35" s="608"/>
      <c r="S35" s="20"/>
    </row>
    <row r="36" spans="1:19" s="21" customFormat="1" ht="21.75" customHeight="1" x14ac:dyDescent="0.2">
      <c r="A36" s="50"/>
      <c r="B36" s="376" t="s">
        <v>168</v>
      </c>
      <c r="C36" s="609"/>
      <c r="D36" s="609"/>
      <c r="E36" s="609"/>
      <c r="F36" s="609"/>
      <c r="G36" s="609"/>
      <c r="H36" s="609"/>
      <c r="I36" s="516" t="s">
        <v>165</v>
      </c>
      <c r="J36" s="516"/>
      <c r="K36" s="516"/>
      <c r="L36" s="516"/>
      <c r="M36" s="610"/>
      <c r="N36" s="509">
        <f>SUM(N17:N35)</f>
        <v>0</v>
      </c>
      <c r="O36" s="611"/>
      <c r="P36" s="611"/>
      <c r="Q36" s="611"/>
      <c r="R36" s="611"/>
      <c r="S36" s="79"/>
    </row>
    <row r="37" spans="1:19" s="21" customFormat="1" ht="4.5" customHeight="1" thickBot="1" x14ac:dyDescent="0.25">
      <c r="A37" s="51"/>
      <c r="B37" s="80"/>
      <c r="C37" s="81"/>
      <c r="D37" s="81"/>
      <c r="E37" s="81"/>
      <c r="F37" s="81"/>
      <c r="G37" s="81"/>
      <c r="H37" s="81"/>
      <c r="I37" s="54"/>
      <c r="J37" s="54"/>
      <c r="K37" s="54"/>
      <c r="L37" s="54"/>
      <c r="M37" s="54"/>
      <c r="N37" s="56"/>
      <c r="O37" s="33"/>
      <c r="P37" s="33"/>
      <c r="Q37" s="33"/>
      <c r="R37" s="33"/>
      <c r="S37" s="58"/>
    </row>
    <row r="38" spans="1:19" ht="21.75" customHeight="1" x14ac:dyDescent="0.2">
      <c r="A38" s="3"/>
      <c r="B38" s="28" t="s">
        <v>33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7"/>
    </row>
    <row r="39" spans="1:19" ht="21.75" customHeight="1" x14ac:dyDescent="0.2">
      <c r="A39" s="8"/>
      <c r="B39" s="512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10"/>
    </row>
    <row r="40" spans="1:19" ht="21.75" customHeight="1" x14ac:dyDescent="0.2">
      <c r="A40" s="8"/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10"/>
    </row>
    <row r="41" spans="1:19" ht="21.75" customHeight="1" x14ac:dyDescent="0.2">
      <c r="A41" s="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10"/>
    </row>
    <row r="42" spans="1:19" ht="21.75" customHeight="1" thickBot="1" x14ac:dyDescent="0.25">
      <c r="A42" s="14"/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20"/>
    </row>
    <row r="43" spans="1:19" ht="4.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9" ht="14.25" customHeight="1" x14ac:dyDescent="0.2">
      <c r="A44" s="357" t="s">
        <v>230</v>
      </c>
      <c r="B44" s="357"/>
      <c r="C44" s="35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9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sheetProtection algorithmName="SHA-512" hashValue="kdJydCZNFX/dKuH3rP4KhT19ds/9X5FC4/WHgZEjAXyvthAUs3riSgu4UoxuG8JoyLtjIvvaK5dXVX11o7N+hw==" saltValue="4e4cdxKJgpYmgwUMF4eDGQ==" spinCount="100000" sheet="1" objects="1" selectLockedCells="1"/>
  <mergeCells count="110">
    <mergeCell ref="A7:K7"/>
    <mergeCell ref="M7:N7"/>
    <mergeCell ref="O7:R7"/>
    <mergeCell ref="B9:C9"/>
    <mergeCell ref="D9:I9"/>
    <mergeCell ref="N9:O9"/>
    <mergeCell ref="P9:Q9"/>
    <mergeCell ref="B10:C10"/>
    <mergeCell ref="D10:I10"/>
    <mergeCell ref="K10:L10"/>
    <mergeCell ref="M10:O10"/>
    <mergeCell ref="P10:Q10"/>
    <mergeCell ref="B11:C11"/>
    <mergeCell ref="D11:I11"/>
    <mergeCell ref="K11:L11"/>
    <mergeCell ref="M11:N11"/>
    <mergeCell ref="P11:Q11"/>
    <mergeCell ref="B12:C12"/>
    <mergeCell ref="D12:E12"/>
    <mergeCell ref="H12:I12"/>
    <mergeCell ref="L12:M12"/>
    <mergeCell ref="A14:E15"/>
    <mergeCell ref="F14:F15"/>
    <mergeCell ref="G14:G15"/>
    <mergeCell ref="H14:H15"/>
    <mergeCell ref="I14:J15"/>
    <mergeCell ref="K14:M15"/>
    <mergeCell ref="N14:S15"/>
    <mergeCell ref="B17:E17"/>
    <mergeCell ref="I17:J17"/>
    <mergeCell ref="K17:M17"/>
    <mergeCell ref="N17:R17"/>
    <mergeCell ref="B18:E18"/>
    <mergeCell ref="I18:J18"/>
    <mergeCell ref="K18:M18"/>
    <mergeCell ref="N18:R18"/>
    <mergeCell ref="B19:E19"/>
    <mergeCell ref="I19:J19"/>
    <mergeCell ref="K19:M19"/>
    <mergeCell ref="N19:R19"/>
    <mergeCell ref="B20:E20"/>
    <mergeCell ref="I20:J20"/>
    <mergeCell ref="K20:M20"/>
    <mergeCell ref="N20:R20"/>
    <mergeCell ref="B21:E21"/>
    <mergeCell ref="I21:J21"/>
    <mergeCell ref="K21:M21"/>
    <mergeCell ref="N21:R21"/>
    <mergeCell ref="B22:E22"/>
    <mergeCell ref="I22:J22"/>
    <mergeCell ref="K22:M22"/>
    <mergeCell ref="N22:R22"/>
    <mergeCell ref="B23:E23"/>
    <mergeCell ref="I23:J23"/>
    <mergeCell ref="K23:M23"/>
    <mergeCell ref="N23:R23"/>
    <mergeCell ref="B24:E24"/>
    <mergeCell ref="I24:J24"/>
    <mergeCell ref="K24:M24"/>
    <mergeCell ref="N24:R24"/>
    <mergeCell ref="B25:E25"/>
    <mergeCell ref="I25:J25"/>
    <mergeCell ref="K25:M25"/>
    <mergeCell ref="N25:R25"/>
    <mergeCell ref="B26:E26"/>
    <mergeCell ref="I26:J26"/>
    <mergeCell ref="K26:M26"/>
    <mergeCell ref="N26:R26"/>
    <mergeCell ref="B27:E27"/>
    <mergeCell ref="I27:J27"/>
    <mergeCell ref="K27:M27"/>
    <mergeCell ref="N27:R27"/>
    <mergeCell ref="B28:E28"/>
    <mergeCell ref="I28:J28"/>
    <mergeCell ref="K28:M28"/>
    <mergeCell ref="N28:R28"/>
    <mergeCell ref="B29:E29"/>
    <mergeCell ref="I29:J29"/>
    <mergeCell ref="K29:M29"/>
    <mergeCell ref="N29:R29"/>
    <mergeCell ref="B30:E30"/>
    <mergeCell ref="I30:J30"/>
    <mergeCell ref="K30:M30"/>
    <mergeCell ref="N30:R30"/>
    <mergeCell ref="B31:E31"/>
    <mergeCell ref="I31:J31"/>
    <mergeCell ref="K31:M31"/>
    <mergeCell ref="N31:R31"/>
    <mergeCell ref="B32:E32"/>
    <mergeCell ref="I32:J32"/>
    <mergeCell ref="K32:M32"/>
    <mergeCell ref="N32:R32"/>
    <mergeCell ref="B33:E33"/>
    <mergeCell ref="I33:J33"/>
    <mergeCell ref="K33:M33"/>
    <mergeCell ref="N33:R33"/>
    <mergeCell ref="B34:E34"/>
    <mergeCell ref="I34:J34"/>
    <mergeCell ref="K34:M34"/>
    <mergeCell ref="N34:R34"/>
    <mergeCell ref="B39:R39"/>
    <mergeCell ref="B40:R40"/>
    <mergeCell ref="B41:R41"/>
    <mergeCell ref="B42:R42"/>
    <mergeCell ref="A35:M35"/>
    <mergeCell ref="N35:R35"/>
    <mergeCell ref="B36:H36"/>
    <mergeCell ref="I36:M36"/>
    <mergeCell ref="N36:R36"/>
    <mergeCell ref="C38:R38"/>
  </mergeCells>
  <dataValidations count="1">
    <dataValidation type="decimal" allowBlank="1" showInputMessage="1" showErrorMessage="1" error="Entry must be $200,000 or less." sqref="K17:M34" xr:uid="{00000000-0002-0000-1100-000000000000}">
      <formula1>0</formula1>
      <formula2>200000</formula2>
    </dataValidation>
  </dataValidations>
  <printOptions horizontalCentered="1" verticalCentered="1"/>
  <pageMargins left="0.25" right="0.25" top="0.35" bottom="0.25" header="0" footer="0"/>
  <pageSetup scale="93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pageSetUpPr autoPageBreaks="0"/>
  </sheetPr>
  <dimension ref="A1:T45"/>
  <sheetViews>
    <sheetView showGridLines="0" showRowColHeaders="0" showZeros="0" zoomScaleNormal="100" zoomScaleSheetLayoutView="100" workbookViewId="0">
      <selection activeCell="B17" sqref="B17:E17"/>
    </sheetView>
  </sheetViews>
  <sheetFormatPr defaultRowHeight="12.75" x14ac:dyDescent="0.2"/>
  <cols>
    <col min="1" max="1" width="1.140625" customWidth="1"/>
    <col min="2" max="2" width="10" bestFit="1" customWidth="1"/>
    <col min="3" max="4" width="6.7109375" customWidth="1"/>
    <col min="5" max="5" width="10.7109375" customWidth="1"/>
    <col min="6" max="6" width="10.5703125" customWidth="1"/>
    <col min="7" max="7" width="10.140625" customWidth="1"/>
    <col min="8" max="8" width="8.7109375" customWidth="1"/>
    <col min="9" max="9" width="5.42578125" customWidth="1"/>
    <col min="10" max="10" width="4.5703125" customWidth="1"/>
    <col min="11" max="12" width="5.28515625" customWidth="1"/>
    <col min="13" max="13" width="3" customWidth="1"/>
    <col min="14" max="14" width="6.7109375" customWidth="1"/>
    <col min="15" max="15" width="2.28515625" customWidth="1"/>
    <col min="16" max="16" width="6.7109375" customWidth="1"/>
    <col min="17" max="17" width="4.42578125" customWidth="1"/>
    <col min="18" max="19" width="0.5703125" customWidth="1"/>
  </cols>
  <sheetData>
    <row r="1" spans="1:20" x14ac:dyDescent="0.2">
      <c r="A1" s="60"/>
      <c r="T1" t="s">
        <v>22</v>
      </c>
    </row>
    <row r="7" spans="1:20" ht="20.25" x14ac:dyDescent="0.3">
      <c r="A7" s="366" t="s">
        <v>174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1"/>
      <c r="M7" s="447" t="s">
        <v>0</v>
      </c>
      <c r="N7" s="447"/>
      <c r="O7" s="449">
        <f>'BDC 274.1'!V7</f>
        <v>0</v>
      </c>
      <c r="P7" s="449"/>
      <c r="Q7" s="449"/>
      <c r="R7" s="449"/>
    </row>
    <row r="8" spans="1:20" ht="5.25" customHeight="1" thickBo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6.5" customHeight="1" x14ac:dyDescent="0.2">
      <c r="A9" s="3"/>
      <c r="B9" s="426" t="s">
        <v>1</v>
      </c>
      <c r="C9" s="426"/>
      <c r="D9" s="376">
        <f>'BDC 274.1'!F9</f>
        <v>0</v>
      </c>
      <c r="E9" s="376"/>
      <c r="F9" s="376"/>
      <c r="G9" s="376"/>
      <c r="H9" s="376"/>
      <c r="I9" s="376"/>
      <c r="J9" s="5"/>
      <c r="K9" s="61"/>
      <c r="L9" s="62"/>
      <c r="M9" s="63"/>
      <c r="N9" s="660" t="s">
        <v>2</v>
      </c>
      <c r="O9" s="660"/>
      <c r="P9" s="454">
        <f>'BDC 274.1'!V9</f>
        <v>0</v>
      </c>
      <c r="Q9" s="454"/>
      <c r="R9" s="63"/>
      <c r="S9" s="64"/>
    </row>
    <row r="10" spans="1:20" ht="16.5" customHeight="1" x14ac:dyDescent="0.2">
      <c r="A10" s="8"/>
      <c r="B10" s="427" t="s">
        <v>3</v>
      </c>
      <c r="C10" s="451"/>
      <c r="D10" s="452">
        <f>'BDC 274.1'!F10</f>
        <v>0</v>
      </c>
      <c r="E10" s="452"/>
      <c r="F10" s="452"/>
      <c r="G10" s="452"/>
      <c r="H10" s="452"/>
      <c r="I10" s="452"/>
      <c r="J10" s="1"/>
      <c r="K10" s="371"/>
      <c r="L10" s="371"/>
      <c r="M10" s="497"/>
      <c r="N10" s="497"/>
      <c r="O10" s="497"/>
      <c r="P10" s="661"/>
      <c r="Q10" s="661"/>
      <c r="R10" s="65"/>
      <c r="S10" s="26"/>
    </row>
    <row r="11" spans="1:20" ht="16.5" customHeight="1" x14ac:dyDescent="0.2">
      <c r="A11" s="8"/>
      <c r="B11" s="427"/>
      <c r="C11" s="451"/>
      <c r="D11" s="472">
        <f>'BDC 274.1'!F11</f>
        <v>0</v>
      </c>
      <c r="E11" s="472"/>
      <c r="F11" s="472"/>
      <c r="G11" s="472"/>
      <c r="H11" s="472"/>
      <c r="I11" s="472"/>
      <c r="J11" s="1"/>
      <c r="K11" s="659" t="s">
        <v>4</v>
      </c>
      <c r="L11" s="659"/>
      <c r="M11" s="480">
        <f>'BDC 274.1'!S11</f>
        <v>0</v>
      </c>
      <c r="N11" s="480"/>
      <c r="O11" s="12" t="s">
        <v>5</v>
      </c>
      <c r="P11" s="480">
        <f>'BDC 274.1'!V11</f>
        <v>0</v>
      </c>
      <c r="Q11" s="480"/>
      <c r="R11" s="66"/>
      <c r="S11" s="26"/>
    </row>
    <row r="12" spans="1:20" ht="16.5" customHeight="1" x14ac:dyDescent="0.2">
      <c r="A12" s="8"/>
      <c r="B12" s="427" t="s">
        <v>23</v>
      </c>
      <c r="C12" s="427"/>
      <c r="D12" s="471">
        <f>'BDC 274.1'!F12</f>
        <v>0</v>
      </c>
      <c r="E12" s="471"/>
      <c r="F12" s="337"/>
      <c r="G12" s="32" t="s">
        <v>7</v>
      </c>
      <c r="H12" s="471">
        <f>'BDC 274.1'!K12</f>
        <v>0</v>
      </c>
      <c r="I12" s="471"/>
      <c r="J12" s="11"/>
      <c r="K12" s="11"/>
      <c r="L12" s="383" t="s">
        <v>24</v>
      </c>
      <c r="M12" s="383"/>
      <c r="N12" s="309">
        <v>2</v>
      </c>
      <c r="O12" s="12" t="s">
        <v>25</v>
      </c>
      <c r="P12" s="346">
        <v>2</v>
      </c>
      <c r="Q12" s="67"/>
      <c r="R12" s="66"/>
      <c r="S12" s="26"/>
    </row>
    <row r="13" spans="1:20" ht="12" customHeight="1" thickBot="1" x14ac:dyDescent="0.25">
      <c r="A13" s="8"/>
      <c r="B13" s="33"/>
      <c r="C13" s="3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8"/>
    </row>
    <row r="14" spans="1:20" ht="12.75" customHeight="1" x14ac:dyDescent="0.2">
      <c r="A14" s="505" t="s">
        <v>205</v>
      </c>
      <c r="B14" s="473"/>
      <c r="C14" s="473"/>
      <c r="D14" s="473"/>
      <c r="E14" s="474"/>
      <c r="F14" s="632" t="s">
        <v>206</v>
      </c>
      <c r="G14" s="634" t="s">
        <v>34</v>
      </c>
      <c r="H14" s="636" t="s">
        <v>35</v>
      </c>
      <c r="I14" s="505" t="s">
        <v>38</v>
      </c>
      <c r="J14" s="638"/>
      <c r="K14" s="641" t="s">
        <v>36</v>
      </c>
      <c r="L14" s="642"/>
      <c r="M14" s="464"/>
      <c r="N14" s="644" t="s">
        <v>37</v>
      </c>
      <c r="O14" s="645"/>
      <c r="P14" s="645"/>
      <c r="Q14" s="645"/>
      <c r="R14" s="645"/>
      <c r="S14" s="646"/>
    </row>
    <row r="15" spans="1:20" ht="9.75" customHeight="1" x14ac:dyDescent="0.2">
      <c r="A15" s="507"/>
      <c r="B15" s="476"/>
      <c r="C15" s="476"/>
      <c r="D15" s="476"/>
      <c r="E15" s="477"/>
      <c r="F15" s="633"/>
      <c r="G15" s="635"/>
      <c r="H15" s="637"/>
      <c r="I15" s="639"/>
      <c r="J15" s="640"/>
      <c r="K15" s="643"/>
      <c r="L15" s="432"/>
      <c r="M15" s="464"/>
      <c r="N15" s="647"/>
      <c r="O15" s="384"/>
      <c r="P15" s="384"/>
      <c r="Q15" s="384"/>
      <c r="R15" s="384"/>
      <c r="S15" s="648"/>
    </row>
    <row r="16" spans="1:20" ht="3" customHeight="1" thickBot="1" x14ac:dyDescent="0.25">
      <c r="A16" s="14"/>
      <c r="B16" s="75"/>
      <c r="C16" s="75"/>
      <c r="D16" s="75"/>
      <c r="E16" s="76"/>
      <c r="F16" s="338"/>
      <c r="G16" s="69"/>
      <c r="H16" s="69"/>
      <c r="I16" s="70"/>
      <c r="J16" s="71"/>
      <c r="K16" s="72"/>
      <c r="L16" s="12"/>
      <c r="M16" s="35"/>
      <c r="N16" s="73"/>
      <c r="O16" s="74"/>
      <c r="P16" s="74"/>
      <c r="Q16" s="74"/>
      <c r="R16" s="74"/>
      <c r="S16" s="20"/>
    </row>
    <row r="17" spans="1:19" ht="23.25" customHeight="1" x14ac:dyDescent="0.2">
      <c r="A17" s="77"/>
      <c r="B17" s="649"/>
      <c r="C17" s="650"/>
      <c r="D17" s="650"/>
      <c r="E17" s="651"/>
      <c r="F17" s="340"/>
      <c r="G17" s="327"/>
      <c r="H17" s="328"/>
      <c r="I17" s="652"/>
      <c r="J17" s="653"/>
      <c r="K17" s="654"/>
      <c r="L17" s="655"/>
      <c r="M17" s="656"/>
      <c r="N17" s="657">
        <f>H17*K17</f>
        <v>0</v>
      </c>
      <c r="O17" s="658"/>
      <c r="P17" s="658"/>
      <c r="Q17" s="658"/>
      <c r="R17" s="658"/>
      <c r="S17" s="78"/>
    </row>
    <row r="18" spans="1:19" ht="23.25" customHeight="1" x14ac:dyDescent="0.2">
      <c r="A18" s="48"/>
      <c r="B18" s="612"/>
      <c r="C18" s="613"/>
      <c r="D18" s="613"/>
      <c r="E18" s="614"/>
      <c r="F18" s="341"/>
      <c r="G18" s="329"/>
      <c r="H18" s="330"/>
      <c r="I18" s="615"/>
      <c r="J18" s="616"/>
      <c r="K18" s="617"/>
      <c r="L18" s="618"/>
      <c r="M18" s="619"/>
      <c r="N18" s="620">
        <f t="shared" ref="N18:N35" si="0">H18*K18</f>
        <v>0</v>
      </c>
      <c r="O18" s="621"/>
      <c r="P18" s="621"/>
      <c r="Q18" s="621"/>
      <c r="R18" s="621"/>
      <c r="S18" s="49"/>
    </row>
    <row r="19" spans="1:19" ht="23.25" customHeight="1" x14ac:dyDescent="0.2">
      <c r="A19" s="48"/>
      <c r="B19" s="612"/>
      <c r="C19" s="613"/>
      <c r="D19" s="613"/>
      <c r="E19" s="614"/>
      <c r="F19" s="341"/>
      <c r="G19" s="329"/>
      <c r="H19" s="330"/>
      <c r="I19" s="615"/>
      <c r="J19" s="616"/>
      <c r="K19" s="617"/>
      <c r="L19" s="618"/>
      <c r="M19" s="619"/>
      <c r="N19" s="620">
        <f t="shared" si="0"/>
        <v>0</v>
      </c>
      <c r="O19" s="621"/>
      <c r="P19" s="621"/>
      <c r="Q19" s="621"/>
      <c r="R19" s="621"/>
      <c r="S19" s="49"/>
    </row>
    <row r="20" spans="1:19" ht="23.25" customHeight="1" x14ac:dyDescent="0.2">
      <c r="A20" s="48"/>
      <c r="B20" s="612"/>
      <c r="C20" s="613"/>
      <c r="D20" s="613"/>
      <c r="E20" s="614"/>
      <c r="F20" s="341"/>
      <c r="G20" s="329"/>
      <c r="H20" s="330"/>
      <c r="I20" s="615"/>
      <c r="J20" s="616"/>
      <c r="K20" s="617"/>
      <c r="L20" s="618"/>
      <c r="M20" s="619"/>
      <c r="N20" s="620">
        <f t="shared" si="0"/>
        <v>0</v>
      </c>
      <c r="O20" s="621"/>
      <c r="P20" s="621"/>
      <c r="Q20" s="621"/>
      <c r="R20" s="621"/>
      <c r="S20" s="47"/>
    </row>
    <row r="21" spans="1:19" ht="23.25" customHeight="1" x14ac:dyDescent="0.2">
      <c r="A21" s="48"/>
      <c r="B21" s="612"/>
      <c r="C21" s="613"/>
      <c r="D21" s="613"/>
      <c r="E21" s="614"/>
      <c r="F21" s="341"/>
      <c r="G21" s="329"/>
      <c r="H21" s="330"/>
      <c r="I21" s="615"/>
      <c r="J21" s="616"/>
      <c r="K21" s="617"/>
      <c r="L21" s="618"/>
      <c r="M21" s="619"/>
      <c r="N21" s="620">
        <f t="shared" si="0"/>
        <v>0</v>
      </c>
      <c r="O21" s="621"/>
      <c r="P21" s="621"/>
      <c r="Q21" s="621"/>
      <c r="R21" s="621"/>
      <c r="S21" s="47"/>
    </row>
    <row r="22" spans="1:19" ht="23.25" customHeight="1" x14ac:dyDescent="0.2">
      <c r="A22" s="36"/>
      <c r="B22" s="612"/>
      <c r="C22" s="613"/>
      <c r="D22" s="613"/>
      <c r="E22" s="614"/>
      <c r="F22" s="341"/>
      <c r="G22" s="329"/>
      <c r="H22" s="330"/>
      <c r="I22" s="615"/>
      <c r="J22" s="616"/>
      <c r="K22" s="617"/>
      <c r="L22" s="618"/>
      <c r="M22" s="619"/>
      <c r="N22" s="620">
        <f t="shared" si="0"/>
        <v>0</v>
      </c>
      <c r="O22" s="621"/>
      <c r="P22" s="621"/>
      <c r="Q22" s="621"/>
      <c r="R22" s="621"/>
      <c r="S22" s="47"/>
    </row>
    <row r="23" spans="1:19" ht="23.25" customHeight="1" x14ac:dyDescent="0.2">
      <c r="A23" s="36"/>
      <c r="B23" s="612"/>
      <c r="C23" s="613"/>
      <c r="D23" s="613"/>
      <c r="E23" s="614"/>
      <c r="F23" s="341"/>
      <c r="G23" s="329"/>
      <c r="H23" s="330"/>
      <c r="I23" s="615"/>
      <c r="J23" s="616"/>
      <c r="K23" s="617"/>
      <c r="L23" s="618"/>
      <c r="M23" s="619"/>
      <c r="N23" s="620">
        <f t="shared" si="0"/>
        <v>0</v>
      </c>
      <c r="O23" s="621"/>
      <c r="P23" s="621"/>
      <c r="Q23" s="621"/>
      <c r="R23" s="621"/>
      <c r="S23" s="47"/>
    </row>
    <row r="24" spans="1:19" ht="23.25" customHeight="1" x14ac:dyDescent="0.2">
      <c r="A24" s="36"/>
      <c r="B24" s="612"/>
      <c r="C24" s="613"/>
      <c r="D24" s="613"/>
      <c r="E24" s="614"/>
      <c r="F24" s="341"/>
      <c r="G24" s="329"/>
      <c r="H24" s="330"/>
      <c r="I24" s="615"/>
      <c r="J24" s="616"/>
      <c r="K24" s="617"/>
      <c r="L24" s="618"/>
      <c r="M24" s="619"/>
      <c r="N24" s="620">
        <f t="shared" si="0"/>
        <v>0</v>
      </c>
      <c r="O24" s="621"/>
      <c r="P24" s="621"/>
      <c r="Q24" s="621"/>
      <c r="R24" s="621"/>
      <c r="S24" s="47"/>
    </row>
    <row r="25" spans="1:19" ht="23.25" customHeight="1" x14ac:dyDescent="0.2">
      <c r="A25" s="36"/>
      <c r="B25" s="612"/>
      <c r="C25" s="613"/>
      <c r="D25" s="613"/>
      <c r="E25" s="614"/>
      <c r="F25" s="341"/>
      <c r="G25" s="329"/>
      <c r="H25" s="330"/>
      <c r="I25" s="615"/>
      <c r="J25" s="616"/>
      <c r="K25" s="617"/>
      <c r="L25" s="618"/>
      <c r="M25" s="619"/>
      <c r="N25" s="620">
        <f t="shared" si="0"/>
        <v>0</v>
      </c>
      <c r="O25" s="621"/>
      <c r="P25" s="621"/>
      <c r="Q25" s="621"/>
      <c r="R25" s="621"/>
      <c r="S25" s="49"/>
    </row>
    <row r="26" spans="1:19" ht="23.25" customHeight="1" x14ac:dyDescent="0.2">
      <c r="A26" s="36"/>
      <c r="B26" s="612"/>
      <c r="C26" s="613"/>
      <c r="D26" s="613"/>
      <c r="E26" s="614"/>
      <c r="F26" s="341"/>
      <c r="G26" s="329"/>
      <c r="H26" s="330"/>
      <c r="I26" s="615"/>
      <c r="J26" s="616"/>
      <c r="K26" s="617"/>
      <c r="L26" s="618"/>
      <c r="M26" s="619"/>
      <c r="N26" s="620">
        <f t="shared" si="0"/>
        <v>0</v>
      </c>
      <c r="O26" s="621"/>
      <c r="P26" s="621"/>
      <c r="Q26" s="621"/>
      <c r="R26" s="621"/>
      <c r="S26" s="47"/>
    </row>
    <row r="27" spans="1:19" ht="23.25" customHeight="1" x14ac:dyDescent="0.2">
      <c r="A27" s="36"/>
      <c r="B27" s="612"/>
      <c r="C27" s="613"/>
      <c r="D27" s="613"/>
      <c r="E27" s="614"/>
      <c r="F27" s="341"/>
      <c r="G27" s="329"/>
      <c r="H27" s="330"/>
      <c r="I27" s="615"/>
      <c r="J27" s="616"/>
      <c r="K27" s="617"/>
      <c r="L27" s="618"/>
      <c r="M27" s="619"/>
      <c r="N27" s="620">
        <f t="shared" si="0"/>
        <v>0</v>
      </c>
      <c r="O27" s="621"/>
      <c r="P27" s="621"/>
      <c r="Q27" s="621"/>
      <c r="R27" s="621"/>
      <c r="S27" s="47"/>
    </row>
    <row r="28" spans="1:19" ht="23.25" customHeight="1" x14ac:dyDescent="0.2">
      <c r="A28" s="36"/>
      <c r="B28" s="612"/>
      <c r="C28" s="613"/>
      <c r="D28" s="613"/>
      <c r="E28" s="614"/>
      <c r="F28" s="341"/>
      <c r="G28" s="329"/>
      <c r="H28" s="330"/>
      <c r="I28" s="615"/>
      <c r="J28" s="616"/>
      <c r="K28" s="617"/>
      <c r="L28" s="618"/>
      <c r="M28" s="619"/>
      <c r="N28" s="620">
        <f t="shared" si="0"/>
        <v>0</v>
      </c>
      <c r="O28" s="621"/>
      <c r="P28" s="621"/>
      <c r="Q28" s="621"/>
      <c r="R28" s="621"/>
      <c r="S28" s="47"/>
    </row>
    <row r="29" spans="1:19" ht="23.25" customHeight="1" x14ac:dyDescent="0.2">
      <c r="A29" s="36"/>
      <c r="B29" s="612"/>
      <c r="C29" s="613"/>
      <c r="D29" s="613"/>
      <c r="E29" s="614"/>
      <c r="F29" s="341"/>
      <c r="G29" s="329"/>
      <c r="H29" s="330"/>
      <c r="I29" s="615"/>
      <c r="J29" s="616"/>
      <c r="K29" s="617"/>
      <c r="L29" s="618"/>
      <c r="M29" s="619"/>
      <c r="N29" s="620">
        <f t="shared" si="0"/>
        <v>0</v>
      </c>
      <c r="O29" s="621"/>
      <c r="P29" s="621"/>
      <c r="Q29" s="621"/>
      <c r="R29" s="621"/>
      <c r="S29" s="47"/>
    </row>
    <row r="30" spans="1:19" ht="23.25" customHeight="1" x14ac:dyDescent="0.2">
      <c r="A30" s="36"/>
      <c r="B30" s="612"/>
      <c r="C30" s="613"/>
      <c r="D30" s="613"/>
      <c r="E30" s="614"/>
      <c r="F30" s="341"/>
      <c r="G30" s="329"/>
      <c r="H30" s="330"/>
      <c r="I30" s="615"/>
      <c r="J30" s="616"/>
      <c r="K30" s="617"/>
      <c r="L30" s="618"/>
      <c r="M30" s="619"/>
      <c r="N30" s="620">
        <f t="shared" si="0"/>
        <v>0</v>
      </c>
      <c r="O30" s="621"/>
      <c r="P30" s="621"/>
      <c r="Q30" s="621"/>
      <c r="R30" s="621"/>
      <c r="S30" s="47"/>
    </row>
    <row r="31" spans="1:19" ht="23.25" customHeight="1" x14ac:dyDescent="0.2">
      <c r="A31" s="36"/>
      <c r="B31" s="612"/>
      <c r="C31" s="613"/>
      <c r="D31" s="613"/>
      <c r="E31" s="614"/>
      <c r="F31" s="341"/>
      <c r="G31" s="329"/>
      <c r="H31" s="330"/>
      <c r="I31" s="615"/>
      <c r="J31" s="616"/>
      <c r="K31" s="617"/>
      <c r="L31" s="618"/>
      <c r="M31" s="619"/>
      <c r="N31" s="620">
        <f t="shared" si="0"/>
        <v>0</v>
      </c>
      <c r="O31" s="621"/>
      <c r="P31" s="621"/>
      <c r="Q31" s="621"/>
      <c r="R31" s="621"/>
      <c r="S31" s="47"/>
    </row>
    <row r="32" spans="1:19" ht="23.25" customHeight="1" x14ac:dyDescent="0.2">
      <c r="A32" s="36"/>
      <c r="B32" s="612"/>
      <c r="C32" s="613"/>
      <c r="D32" s="613"/>
      <c r="E32" s="614"/>
      <c r="F32" s="341"/>
      <c r="G32" s="329"/>
      <c r="H32" s="330"/>
      <c r="I32" s="615"/>
      <c r="J32" s="616"/>
      <c r="K32" s="617"/>
      <c r="L32" s="618"/>
      <c r="M32" s="619"/>
      <c r="N32" s="620">
        <f t="shared" si="0"/>
        <v>0</v>
      </c>
      <c r="O32" s="621"/>
      <c r="P32" s="621"/>
      <c r="Q32" s="621"/>
      <c r="R32" s="621"/>
      <c r="S32" s="47"/>
    </row>
    <row r="33" spans="1:19" ht="23.25" customHeight="1" x14ac:dyDescent="0.2">
      <c r="A33" s="36"/>
      <c r="B33" s="612"/>
      <c r="C33" s="613"/>
      <c r="D33" s="613"/>
      <c r="E33" s="614"/>
      <c r="F33" s="341"/>
      <c r="G33" s="329"/>
      <c r="H33" s="330"/>
      <c r="I33" s="615"/>
      <c r="J33" s="616"/>
      <c r="K33" s="617"/>
      <c r="L33" s="618"/>
      <c r="M33" s="619"/>
      <c r="N33" s="620">
        <f t="shared" si="0"/>
        <v>0</v>
      </c>
      <c r="O33" s="621"/>
      <c r="P33" s="621"/>
      <c r="Q33" s="621"/>
      <c r="R33" s="621"/>
      <c r="S33" s="47"/>
    </row>
    <row r="34" spans="1:19" ht="23.25" customHeight="1" x14ac:dyDescent="0.2">
      <c r="A34" s="8"/>
      <c r="B34" s="347"/>
      <c r="C34" s="348"/>
      <c r="D34" s="348"/>
      <c r="E34" s="349"/>
      <c r="F34" s="350"/>
      <c r="G34" s="351"/>
      <c r="H34" s="352"/>
      <c r="I34" s="615"/>
      <c r="J34" s="665"/>
      <c r="K34" s="662"/>
      <c r="L34" s="663"/>
      <c r="M34" s="664"/>
      <c r="N34" s="620">
        <f>H34*K34</f>
        <v>0</v>
      </c>
      <c r="O34" s="621"/>
      <c r="P34" s="621"/>
      <c r="Q34" s="621"/>
      <c r="R34" s="621"/>
      <c r="S34" s="10"/>
    </row>
    <row r="35" spans="1:19" ht="23.25" customHeight="1" thickBot="1" x14ac:dyDescent="0.25">
      <c r="A35" s="342"/>
      <c r="B35" s="622"/>
      <c r="C35" s="623"/>
      <c r="D35" s="623"/>
      <c r="E35" s="624"/>
      <c r="F35" s="343"/>
      <c r="G35" s="331"/>
      <c r="H35" s="344"/>
      <c r="I35" s="625"/>
      <c r="J35" s="626"/>
      <c r="K35" s="627"/>
      <c r="L35" s="628"/>
      <c r="M35" s="629"/>
      <c r="N35" s="630">
        <f t="shared" si="0"/>
        <v>0</v>
      </c>
      <c r="O35" s="631"/>
      <c r="P35" s="631"/>
      <c r="Q35" s="631"/>
      <c r="R35" s="631"/>
      <c r="S35" s="345"/>
    </row>
    <row r="36" spans="1:19" s="21" customFormat="1" ht="21.75" customHeight="1" x14ac:dyDescent="0.2">
      <c r="A36" s="50"/>
      <c r="B36" s="376" t="s">
        <v>168</v>
      </c>
      <c r="C36" s="609"/>
      <c r="D36" s="609"/>
      <c r="E36" s="609"/>
      <c r="F36" s="609"/>
      <c r="G36" s="609"/>
      <c r="H36" s="609"/>
      <c r="I36" s="516" t="s">
        <v>207</v>
      </c>
      <c r="J36" s="516"/>
      <c r="K36" s="516"/>
      <c r="L36" s="516"/>
      <c r="M36" s="610"/>
      <c r="N36" s="509">
        <f>SUM(N17:N35)</f>
        <v>0</v>
      </c>
      <c r="O36" s="611"/>
      <c r="P36" s="611"/>
      <c r="Q36" s="611"/>
      <c r="R36" s="611"/>
      <c r="S36" s="79"/>
    </row>
    <row r="37" spans="1:19" s="21" customFormat="1" ht="4.5" customHeight="1" thickBot="1" x14ac:dyDescent="0.25">
      <c r="A37" s="51"/>
      <c r="B37" s="80"/>
      <c r="C37" s="81"/>
      <c r="D37" s="81"/>
      <c r="E37" s="81"/>
      <c r="F37" s="81"/>
      <c r="G37" s="81"/>
      <c r="H37" s="81"/>
      <c r="I37" s="54"/>
      <c r="J37" s="54"/>
      <c r="K37" s="54"/>
      <c r="L37" s="54"/>
      <c r="M37" s="54"/>
      <c r="N37" s="56"/>
      <c r="O37" s="33"/>
      <c r="P37" s="33"/>
      <c r="Q37" s="33"/>
      <c r="R37" s="33"/>
      <c r="S37" s="58"/>
    </row>
    <row r="38" spans="1:19" ht="21.75" customHeight="1" x14ac:dyDescent="0.2">
      <c r="A38" s="3"/>
      <c r="B38" s="28" t="s">
        <v>33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7"/>
    </row>
    <row r="39" spans="1:19" ht="21.75" customHeight="1" x14ac:dyDescent="0.2">
      <c r="A39" s="8"/>
      <c r="B39" s="512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10"/>
    </row>
    <row r="40" spans="1:19" ht="21.75" customHeight="1" x14ac:dyDescent="0.2">
      <c r="A40" s="8"/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10"/>
    </row>
    <row r="41" spans="1:19" ht="21.75" customHeight="1" x14ac:dyDescent="0.2">
      <c r="A41" s="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10"/>
    </row>
    <row r="42" spans="1:19" ht="21.75" customHeight="1" thickBot="1" x14ac:dyDescent="0.25">
      <c r="A42" s="14"/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20"/>
    </row>
    <row r="43" spans="1:19" ht="4.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9" ht="14.25" customHeight="1" x14ac:dyDescent="0.2">
      <c r="A44" s="357" t="s">
        <v>230</v>
      </c>
      <c r="B44" s="357"/>
      <c r="C44" s="35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9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sheetProtection algorithmName="SHA-512" hashValue="x809y8o/AYnxPojEsP9/26hW/cHYMj3zLRoAdtfx0/EpRppqwIwYWAQwtRqFy0qKyQCcrC481glKsQhOALLP7A==" saltValue="xxXaIEO81X9IuVl1fOkGTw==" spinCount="100000" sheet="1" objects="1" scenarios="1" selectLockedCells="1"/>
  <mergeCells count="111">
    <mergeCell ref="A7:K7"/>
    <mergeCell ref="M7:N7"/>
    <mergeCell ref="O7:R7"/>
    <mergeCell ref="B9:C9"/>
    <mergeCell ref="D9:I9"/>
    <mergeCell ref="N9:O9"/>
    <mergeCell ref="P9:Q9"/>
    <mergeCell ref="B10:C10"/>
    <mergeCell ref="D10:I10"/>
    <mergeCell ref="K10:L10"/>
    <mergeCell ref="M10:O10"/>
    <mergeCell ref="P10:Q10"/>
    <mergeCell ref="B11:C11"/>
    <mergeCell ref="D11:I11"/>
    <mergeCell ref="K11:L11"/>
    <mergeCell ref="M11:N11"/>
    <mergeCell ref="P11:Q11"/>
    <mergeCell ref="B12:C12"/>
    <mergeCell ref="D12:E12"/>
    <mergeCell ref="H12:I12"/>
    <mergeCell ref="L12:M12"/>
    <mergeCell ref="A14:E15"/>
    <mergeCell ref="F14:F15"/>
    <mergeCell ref="G14:G15"/>
    <mergeCell ref="H14:H15"/>
    <mergeCell ref="I14:J15"/>
    <mergeCell ref="K14:M15"/>
    <mergeCell ref="N14:S15"/>
    <mergeCell ref="B17:E17"/>
    <mergeCell ref="I17:J17"/>
    <mergeCell ref="K17:M17"/>
    <mergeCell ref="N17:R17"/>
    <mergeCell ref="B18:E18"/>
    <mergeCell ref="I18:J18"/>
    <mergeCell ref="K18:M18"/>
    <mergeCell ref="N18:R18"/>
    <mergeCell ref="B19:E19"/>
    <mergeCell ref="I19:J19"/>
    <mergeCell ref="K19:M19"/>
    <mergeCell ref="N19:R19"/>
    <mergeCell ref="B20:E20"/>
    <mergeCell ref="I20:J20"/>
    <mergeCell ref="K20:M20"/>
    <mergeCell ref="N20:R20"/>
    <mergeCell ref="B21:E21"/>
    <mergeCell ref="I21:J21"/>
    <mergeCell ref="K21:M21"/>
    <mergeCell ref="N21:R21"/>
    <mergeCell ref="B22:E22"/>
    <mergeCell ref="I22:J22"/>
    <mergeCell ref="K22:M22"/>
    <mergeCell ref="N22:R22"/>
    <mergeCell ref="B23:E23"/>
    <mergeCell ref="I23:J23"/>
    <mergeCell ref="K23:M23"/>
    <mergeCell ref="N23:R23"/>
    <mergeCell ref="B24:E24"/>
    <mergeCell ref="I24:J24"/>
    <mergeCell ref="K24:M24"/>
    <mergeCell ref="N24:R24"/>
    <mergeCell ref="B25:E25"/>
    <mergeCell ref="I25:J25"/>
    <mergeCell ref="K25:M25"/>
    <mergeCell ref="N25:R25"/>
    <mergeCell ref="B26:E26"/>
    <mergeCell ref="I26:J26"/>
    <mergeCell ref="K26:M26"/>
    <mergeCell ref="N26:R26"/>
    <mergeCell ref="B27:E27"/>
    <mergeCell ref="I27:J27"/>
    <mergeCell ref="K27:M27"/>
    <mergeCell ref="N27:R27"/>
    <mergeCell ref="B28:E28"/>
    <mergeCell ref="I28:J28"/>
    <mergeCell ref="K28:M28"/>
    <mergeCell ref="N28:R28"/>
    <mergeCell ref="B29:E29"/>
    <mergeCell ref="I29:J29"/>
    <mergeCell ref="K29:M29"/>
    <mergeCell ref="N29:R29"/>
    <mergeCell ref="B30:E30"/>
    <mergeCell ref="I30:J30"/>
    <mergeCell ref="K30:M30"/>
    <mergeCell ref="N30:R30"/>
    <mergeCell ref="B31:E31"/>
    <mergeCell ref="I31:J31"/>
    <mergeCell ref="K31:M31"/>
    <mergeCell ref="N31:R31"/>
    <mergeCell ref="B32:E32"/>
    <mergeCell ref="I32:J32"/>
    <mergeCell ref="K32:M32"/>
    <mergeCell ref="N32:R32"/>
    <mergeCell ref="B40:R40"/>
    <mergeCell ref="B41:R41"/>
    <mergeCell ref="B42:R42"/>
    <mergeCell ref="N34:R34"/>
    <mergeCell ref="B36:H36"/>
    <mergeCell ref="I36:M36"/>
    <mergeCell ref="N36:R36"/>
    <mergeCell ref="C38:R38"/>
    <mergeCell ref="B33:E33"/>
    <mergeCell ref="I33:J33"/>
    <mergeCell ref="K33:M33"/>
    <mergeCell ref="N33:R33"/>
    <mergeCell ref="B35:E35"/>
    <mergeCell ref="I35:J35"/>
    <mergeCell ref="K35:M35"/>
    <mergeCell ref="N35:R35"/>
    <mergeCell ref="B39:R39"/>
    <mergeCell ref="K34:M34"/>
    <mergeCell ref="I34:J34"/>
  </mergeCells>
  <dataValidations count="1">
    <dataValidation type="decimal" allowBlank="1" showInputMessage="1" showErrorMessage="1" error="Entry must be $200,000 or less." sqref="K17:K35 L17:M33 L35:M35" xr:uid="{00000000-0002-0000-1200-000000000000}">
      <formula1>0</formula1>
      <formula2>200000</formula2>
    </dataValidation>
  </dataValidations>
  <printOptions horizontalCentered="1" verticalCentered="1"/>
  <pageMargins left="0.25" right="0.25" top="0.35" bottom="0.25" header="0" footer="0"/>
  <pageSetup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7:R46"/>
  <sheetViews>
    <sheetView showGridLines="0" showZeros="0" zoomScaleNormal="100" zoomScaleSheetLayoutView="100" workbookViewId="0">
      <selection activeCell="F18" sqref="F18"/>
    </sheetView>
  </sheetViews>
  <sheetFormatPr defaultRowHeight="12.75" x14ac:dyDescent="0.2"/>
  <cols>
    <col min="1" max="1" width="0.7109375" customWidth="1"/>
    <col min="2" max="2" width="10.85546875" bestFit="1" customWidth="1"/>
    <col min="3" max="3" width="4.85546875" customWidth="1"/>
    <col min="4" max="5" width="6.7109375" customWidth="1"/>
    <col min="6" max="6" width="6" customWidth="1"/>
    <col min="7" max="8" width="5.28515625" customWidth="1"/>
    <col min="9" max="9" width="13.140625" customWidth="1"/>
    <col min="10" max="10" width="6.7109375" customWidth="1"/>
    <col min="11" max="12" width="5.28515625" customWidth="1"/>
    <col min="13" max="14" width="6.7109375" customWidth="1"/>
    <col min="15" max="15" width="2.28515625" customWidth="1"/>
    <col min="16" max="16" width="6.7109375" customWidth="1"/>
    <col min="17" max="17" width="6.140625" customWidth="1"/>
    <col min="18" max="18" width="0.7109375" customWidth="1"/>
  </cols>
  <sheetData>
    <row r="7" spans="1:18" ht="24.75" customHeight="1" x14ac:dyDescent="0.3">
      <c r="A7" s="450" t="s">
        <v>173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1"/>
      <c r="M7" s="447" t="s">
        <v>0</v>
      </c>
      <c r="N7" s="447"/>
      <c r="O7" s="448">
        <f>'BDC 274.1'!V7</f>
        <v>0</v>
      </c>
      <c r="P7" s="449"/>
      <c r="Q7" s="449"/>
    </row>
    <row r="8" spans="1:18" ht="5.25" customHeight="1" thickBo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6.5" customHeight="1" x14ac:dyDescent="0.2">
      <c r="A9" s="3"/>
      <c r="B9" s="426" t="s">
        <v>1</v>
      </c>
      <c r="C9" s="426"/>
      <c r="D9" s="376">
        <f>'BDC 274.1'!F9</f>
        <v>0</v>
      </c>
      <c r="E9" s="376"/>
      <c r="F9" s="376"/>
      <c r="G9" s="376"/>
      <c r="H9" s="376"/>
      <c r="I9" s="376"/>
      <c r="J9" s="5"/>
      <c r="K9" s="29"/>
      <c r="L9" s="6"/>
      <c r="M9" s="30"/>
      <c r="N9" s="455" t="s">
        <v>2</v>
      </c>
      <c r="O9" s="455"/>
      <c r="P9" s="454">
        <f>'BDC 274.1'!V9</f>
        <v>0</v>
      </c>
      <c r="Q9" s="454"/>
      <c r="R9" s="7"/>
    </row>
    <row r="10" spans="1:18" ht="16.5" customHeight="1" x14ac:dyDescent="0.2">
      <c r="A10" s="8"/>
      <c r="B10" s="427" t="s">
        <v>3</v>
      </c>
      <c r="C10" s="451"/>
      <c r="D10" s="452">
        <f>'BDC 274.1'!F10</f>
        <v>0</v>
      </c>
      <c r="E10" s="452"/>
      <c r="F10" s="452"/>
      <c r="G10" s="452"/>
      <c r="H10" s="452"/>
      <c r="I10" s="452"/>
      <c r="J10" s="1"/>
      <c r="K10" s="1"/>
      <c r="L10" s="1"/>
      <c r="M10" s="497" t="s">
        <v>186</v>
      </c>
      <c r="N10" s="498"/>
      <c r="O10" s="498"/>
      <c r="P10" s="453">
        <f>'BDC 274.1'!V10</f>
        <v>0</v>
      </c>
      <c r="Q10" s="453"/>
      <c r="R10" s="26"/>
    </row>
    <row r="11" spans="1:18" ht="16.5" customHeight="1" x14ac:dyDescent="0.2">
      <c r="A11" s="8"/>
      <c r="B11" s="427"/>
      <c r="C11" s="451"/>
      <c r="D11" s="472">
        <f>'BDC 274.1'!F11</f>
        <v>0</v>
      </c>
      <c r="E11" s="472"/>
      <c r="F11" s="472"/>
      <c r="G11" s="472"/>
      <c r="H11" s="472"/>
      <c r="I11" s="472"/>
      <c r="J11" s="1"/>
      <c r="K11" s="383" t="s">
        <v>4</v>
      </c>
      <c r="L11" s="383"/>
      <c r="M11" s="480">
        <f>'BDC 274.1'!S11</f>
        <v>0</v>
      </c>
      <c r="N11" s="480"/>
      <c r="O11" s="31" t="s">
        <v>5</v>
      </c>
      <c r="P11" s="480">
        <f>'BDC 274.1'!V11</f>
        <v>0</v>
      </c>
      <c r="Q11" s="480"/>
      <c r="R11" s="10"/>
    </row>
    <row r="12" spans="1:18" ht="16.5" customHeight="1" x14ac:dyDescent="0.2">
      <c r="A12" s="8"/>
      <c r="B12" s="427" t="s">
        <v>23</v>
      </c>
      <c r="C12" s="427"/>
      <c r="D12" s="471">
        <f>'BDC 274.1'!F12</f>
        <v>0</v>
      </c>
      <c r="E12" s="471"/>
      <c r="F12" s="471"/>
      <c r="G12" s="32" t="s">
        <v>7</v>
      </c>
      <c r="H12" s="471">
        <f>'BDC 274.1'!K12</f>
        <v>0</v>
      </c>
      <c r="I12" s="471"/>
      <c r="J12" s="11"/>
      <c r="K12" s="11"/>
      <c r="L12" s="11"/>
      <c r="M12" s="258"/>
      <c r="N12" s="298"/>
      <c r="O12" s="257"/>
      <c r="P12" s="298"/>
      <c r="Q12" s="11"/>
      <c r="R12" s="26"/>
    </row>
    <row r="13" spans="1:18" ht="11.25" customHeight="1" thickBot="1" x14ac:dyDescent="0.25">
      <c r="A13" s="14"/>
      <c r="B13" s="33"/>
      <c r="C13" s="33"/>
      <c r="D13" s="15"/>
      <c r="E13" s="15"/>
      <c r="F13" s="15"/>
      <c r="G13" s="15"/>
      <c r="H13" s="34"/>
      <c r="I13" s="34"/>
      <c r="J13" s="15"/>
      <c r="K13" s="15"/>
      <c r="L13" s="15"/>
      <c r="M13" s="15"/>
      <c r="N13" s="15"/>
      <c r="O13" s="15"/>
      <c r="P13" s="15"/>
      <c r="Q13" s="15"/>
      <c r="R13" s="68"/>
    </row>
    <row r="14" spans="1:18" ht="13.5" customHeight="1" thickBot="1" x14ac:dyDescent="0.25">
      <c r="A14" s="505" t="s">
        <v>163</v>
      </c>
      <c r="B14" s="506"/>
      <c r="C14" s="465" t="s">
        <v>182</v>
      </c>
      <c r="D14" s="473"/>
      <c r="E14" s="474"/>
      <c r="F14" s="456" t="s">
        <v>27</v>
      </c>
      <c r="G14" s="469"/>
      <c r="H14" s="469"/>
      <c r="I14" s="470"/>
      <c r="J14" s="456" t="s">
        <v>28</v>
      </c>
      <c r="K14" s="457"/>
      <c r="L14" s="457"/>
      <c r="M14" s="457"/>
      <c r="N14" s="458"/>
      <c r="O14" s="499" t="s">
        <v>29</v>
      </c>
      <c r="P14" s="500"/>
      <c r="Q14" s="500"/>
      <c r="R14" s="501"/>
    </row>
    <row r="15" spans="1:18" x14ac:dyDescent="0.2">
      <c r="A15" s="507"/>
      <c r="B15" s="508"/>
      <c r="C15" s="475"/>
      <c r="D15" s="476"/>
      <c r="E15" s="477"/>
      <c r="F15" s="459" t="s">
        <v>30</v>
      </c>
      <c r="G15" s="465" t="s">
        <v>164</v>
      </c>
      <c r="H15" s="466"/>
      <c r="I15" s="478" t="s">
        <v>31</v>
      </c>
      <c r="J15" s="459" t="s">
        <v>30</v>
      </c>
      <c r="K15" s="465" t="s">
        <v>164</v>
      </c>
      <c r="L15" s="466"/>
      <c r="M15" s="461" t="s">
        <v>31</v>
      </c>
      <c r="N15" s="462"/>
      <c r="O15" s="502"/>
      <c r="P15" s="503"/>
      <c r="Q15" s="503"/>
      <c r="R15" s="504"/>
    </row>
    <row r="16" spans="1:18" ht="8.25" customHeight="1" x14ac:dyDescent="0.2">
      <c r="A16" s="507"/>
      <c r="B16" s="508"/>
      <c r="C16" s="475"/>
      <c r="D16" s="476"/>
      <c r="E16" s="477"/>
      <c r="F16" s="460"/>
      <c r="G16" s="467"/>
      <c r="H16" s="468"/>
      <c r="I16" s="479"/>
      <c r="J16" s="460"/>
      <c r="K16" s="467"/>
      <c r="L16" s="468"/>
      <c r="M16" s="463"/>
      <c r="N16" s="464"/>
      <c r="O16" s="502"/>
      <c r="P16" s="503"/>
      <c r="Q16" s="503"/>
      <c r="R16" s="504"/>
    </row>
    <row r="17" spans="1:18" ht="3" customHeight="1" x14ac:dyDescent="0.2">
      <c r="A17" s="36"/>
      <c r="B17" s="37"/>
      <c r="C17" s="38"/>
      <c r="D17" s="39"/>
      <c r="E17" s="40"/>
      <c r="F17" s="41"/>
      <c r="G17" s="42"/>
      <c r="H17" s="43"/>
      <c r="I17" s="44"/>
      <c r="J17" s="41"/>
      <c r="K17" s="42"/>
      <c r="L17" s="43"/>
      <c r="M17" s="38"/>
      <c r="N17" s="40"/>
      <c r="O17" s="45"/>
      <c r="P17" s="46"/>
      <c r="Q17" s="46"/>
      <c r="R17" s="294"/>
    </row>
    <row r="18" spans="1:18" ht="23.25" customHeight="1" x14ac:dyDescent="0.2">
      <c r="A18" s="48"/>
      <c r="B18" s="276">
        <f>'BDC 125E.1'!E14</f>
        <v>0</v>
      </c>
      <c r="C18" s="482">
        <f>'BDC 125E.1'!E15</f>
        <v>0</v>
      </c>
      <c r="D18" s="483"/>
      <c r="E18" s="484"/>
      <c r="F18" s="321"/>
      <c r="G18" s="419" t="str">
        <f>'BDC 125E.1'!O45</f>
        <v xml:space="preserve"> </v>
      </c>
      <c r="H18" s="421"/>
      <c r="I18" s="318" t="str">
        <f t="shared" ref="I18:I32" si="0">IF(OR(ISTEXT(F18),ISTEXT(G18)),"",((F18*G18)))</f>
        <v/>
      </c>
      <c r="J18" s="321"/>
      <c r="K18" s="419" t="str">
        <f>'BDC 125E.1'!Q45</f>
        <v xml:space="preserve">  </v>
      </c>
      <c r="L18" s="421"/>
      <c r="M18" s="485" t="str">
        <f t="shared" ref="M18:M27" si="1">IF(OR(ISTEXT(J18),ISTEXT(K18)),"",((J18*K18)))</f>
        <v/>
      </c>
      <c r="N18" s="486"/>
      <c r="O18" s="481" t="str">
        <f t="shared" ref="O18:O27" si="2">IF(OR(ISTEXT(I18),ISTEXT(M18)),"",((I18+M18)))</f>
        <v/>
      </c>
      <c r="P18" s="420"/>
      <c r="Q18" s="420"/>
      <c r="R18" s="49"/>
    </row>
    <row r="19" spans="1:18" ht="23.25" customHeight="1" x14ac:dyDescent="0.2">
      <c r="A19" s="48"/>
      <c r="B19" s="274">
        <f>'BDC 125E.1 (2)'!E14</f>
        <v>0</v>
      </c>
      <c r="C19" s="482">
        <f>'BDC 125E.1 (2)'!E15</f>
        <v>0</v>
      </c>
      <c r="D19" s="483"/>
      <c r="E19" s="484"/>
      <c r="F19" s="321"/>
      <c r="G19" s="419" t="str">
        <f>'BDC 125E.1 (2)'!O45</f>
        <v xml:space="preserve"> </v>
      </c>
      <c r="H19" s="421"/>
      <c r="I19" s="318" t="str">
        <f t="shared" si="0"/>
        <v/>
      </c>
      <c r="J19" s="321"/>
      <c r="K19" s="419" t="str">
        <f>'BDC 125E.1 (2)'!Q45</f>
        <v xml:space="preserve">  </v>
      </c>
      <c r="L19" s="421"/>
      <c r="M19" s="485" t="str">
        <f t="shared" si="1"/>
        <v/>
      </c>
      <c r="N19" s="486"/>
      <c r="O19" s="481" t="str">
        <f t="shared" si="2"/>
        <v/>
      </c>
      <c r="P19" s="420"/>
      <c r="Q19" s="420"/>
      <c r="R19" s="49"/>
    </row>
    <row r="20" spans="1:18" ht="23.25" customHeight="1" x14ac:dyDescent="0.2">
      <c r="A20" s="48"/>
      <c r="B20" s="274">
        <f>'BDC 125E.1 (3)'!E14</f>
        <v>0</v>
      </c>
      <c r="C20" s="482">
        <f>'BDC 125E.1 (3)'!E15</f>
        <v>0</v>
      </c>
      <c r="D20" s="483"/>
      <c r="E20" s="484"/>
      <c r="F20" s="321"/>
      <c r="G20" s="419" t="str">
        <f>'BDC 125E.1 (3)'!O45</f>
        <v xml:space="preserve"> </v>
      </c>
      <c r="H20" s="421"/>
      <c r="I20" s="318" t="str">
        <f t="shared" si="0"/>
        <v/>
      </c>
      <c r="J20" s="321"/>
      <c r="K20" s="419" t="str">
        <f>'BDC 125E.1 (3)'!Q45</f>
        <v xml:space="preserve">  </v>
      </c>
      <c r="L20" s="421"/>
      <c r="M20" s="485" t="str">
        <f t="shared" si="1"/>
        <v/>
      </c>
      <c r="N20" s="486"/>
      <c r="O20" s="481" t="str">
        <f t="shared" si="2"/>
        <v/>
      </c>
      <c r="P20" s="420"/>
      <c r="Q20" s="420"/>
      <c r="R20" s="47"/>
    </row>
    <row r="21" spans="1:18" ht="21.75" customHeight="1" x14ac:dyDescent="0.2">
      <c r="A21" s="48"/>
      <c r="B21" s="274">
        <f>'BDC 125E.1 (4)'!E14</f>
        <v>0</v>
      </c>
      <c r="C21" s="482">
        <f>'BDC 125E.1 (4)'!E15</f>
        <v>0</v>
      </c>
      <c r="D21" s="483"/>
      <c r="E21" s="484"/>
      <c r="F21" s="321"/>
      <c r="G21" s="419" t="str">
        <f>'BDC 125E.1 (4)'!O45</f>
        <v xml:space="preserve"> </v>
      </c>
      <c r="H21" s="421"/>
      <c r="I21" s="318" t="str">
        <f t="shared" si="0"/>
        <v/>
      </c>
      <c r="J21" s="321"/>
      <c r="K21" s="419" t="str">
        <f>'BDC 125E.1 (4)'!Q45</f>
        <v xml:space="preserve">  </v>
      </c>
      <c r="L21" s="421"/>
      <c r="M21" s="485" t="str">
        <f t="shared" si="1"/>
        <v/>
      </c>
      <c r="N21" s="486"/>
      <c r="O21" s="481" t="str">
        <f t="shared" si="2"/>
        <v/>
      </c>
      <c r="P21" s="420"/>
      <c r="Q21" s="420"/>
      <c r="R21" s="47"/>
    </row>
    <row r="22" spans="1:18" ht="23.25" customHeight="1" x14ac:dyDescent="0.2">
      <c r="A22" s="48"/>
      <c r="B22" s="274">
        <f>'BDC 125E.1 (5)'!E14</f>
        <v>0</v>
      </c>
      <c r="C22" s="482">
        <f>'BDC 125E.1 (5)'!E15</f>
        <v>0</v>
      </c>
      <c r="D22" s="483"/>
      <c r="E22" s="484"/>
      <c r="F22" s="321"/>
      <c r="G22" s="419" t="str">
        <f>'BDC 125E.1 (5)'!O45</f>
        <v xml:space="preserve"> </v>
      </c>
      <c r="H22" s="421"/>
      <c r="I22" s="318" t="str">
        <f t="shared" si="0"/>
        <v/>
      </c>
      <c r="J22" s="321"/>
      <c r="K22" s="419" t="str">
        <f>'BDC 125E.1 (5)'!Q45</f>
        <v xml:space="preserve">  </v>
      </c>
      <c r="L22" s="421"/>
      <c r="M22" s="485" t="str">
        <f t="shared" si="1"/>
        <v/>
      </c>
      <c r="N22" s="486"/>
      <c r="O22" s="481" t="str">
        <f t="shared" si="2"/>
        <v/>
      </c>
      <c r="P22" s="420"/>
      <c r="Q22" s="420"/>
      <c r="R22" s="47"/>
    </row>
    <row r="23" spans="1:18" ht="23.25" customHeight="1" x14ac:dyDescent="0.2">
      <c r="A23" s="48"/>
      <c r="B23" s="274">
        <f>'BDC 125E.1 (6)'!E14</f>
        <v>0</v>
      </c>
      <c r="C23" s="482">
        <f>'BDC 125E.1 (6)'!E15</f>
        <v>0</v>
      </c>
      <c r="D23" s="483"/>
      <c r="E23" s="484"/>
      <c r="F23" s="321"/>
      <c r="G23" s="419" t="str">
        <f>'BDC 125E.1 (6)'!O45</f>
        <v xml:space="preserve"> </v>
      </c>
      <c r="H23" s="421"/>
      <c r="I23" s="318" t="str">
        <f t="shared" si="0"/>
        <v/>
      </c>
      <c r="J23" s="321"/>
      <c r="K23" s="419" t="str">
        <f>'BDC 125E.1 (6)'!Q45</f>
        <v xml:space="preserve">  </v>
      </c>
      <c r="L23" s="421"/>
      <c r="M23" s="485" t="str">
        <f t="shared" si="1"/>
        <v/>
      </c>
      <c r="N23" s="486"/>
      <c r="O23" s="481" t="str">
        <f t="shared" si="2"/>
        <v/>
      </c>
      <c r="P23" s="420"/>
      <c r="Q23" s="420"/>
      <c r="R23" s="49"/>
    </row>
    <row r="24" spans="1:18" ht="23.25" customHeight="1" x14ac:dyDescent="0.2">
      <c r="A24" s="48"/>
      <c r="B24" s="274">
        <f>'BDC 125E.1 (7)'!E14</f>
        <v>0</v>
      </c>
      <c r="C24" s="482">
        <f>'BDC 125E.1 (7)'!E15</f>
        <v>0</v>
      </c>
      <c r="D24" s="483"/>
      <c r="E24" s="484"/>
      <c r="F24" s="321"/>
      <c r="G24" s="419" t="str">
        <f>'BDC 125E.1 (7)'!O45</f>
        <v xml:space="preserve"> </v>
      </c>
      <c r="H24" s="421"/>
      <c r="I24" s="318" t="str">
        <f t="shared" si="0"/>
        <v/>
      </c>
      <c r="J24" s="321"/>
      <c r="K24" s="419" t="str">
        <f>'BDC 125E.1 (7)'!Q45</f>
        <v xml:space="preserve">  </v>
      </c>
      <c r="L24" s="421"/>
      <c r="M24" s="485" t="str">
        <f t="shared" si="1"/>
        <v/>
      </c>
      <c r="N24" s="486"/>
      <c r="O24" s="487" t="str">
        <f t="shared" si="2"/>
        <v/>
      </c>
      <c r="P24" s="488"/>
      <c r="Q24" s="488"/>
      <c r="R24" s="47"/>
    </row>
    <row r="25" spans="1:18" ht="23.25" customHeight="1" x14ac:dyDescent="0.2">
      <c r="A25" s="48"/>
      <c r="B25" s="274">
        <f>'BDC 125E.1 (8)'!E14</f>
        <v>0</v>
      </c>
      <c r="C25" s="482">
        <f>'BDC 125E.1 (8)'!E15</f>
        <v>0</v>
      </c>
      <c r="D25" s="483"/>
      <c r="E25" s="484"/>
      <c r="F25" s="321"/>
      <c r="G25" s="419" t="str">
        <f>'BDC 125E.1 (8)'!O45</f>
        <v xml:space="preserve"> </v>
      </c>
      <c r="H25" s="421"/>
      <c r="I25" s="318" t="str">
        <f t="shared" si="0"/>
        <v/>
      </c>
      <c r="J25" s="321"/>
      <c r="K25" s="419" t="str">
        <f>'BDC 125E.1 (8)'!Q45</f>
        <v xml:space="preserve">  </v>
      </c>
      <c r="L25" s="421"/>
      <c r="M25" s="485" t="str">
        <f t="shared" si="1"/>
        <v/>
      </c>
      <c r="N25" s="486"/>
      <c r="O25" s="481" t="str">
        <f t="shared" si="2"/>
        <v/>
      </c>
      <c r="P25" s="420"/>
      <c r="Q25" s="420"/>
      <c r="R25" s="47"/>
    </row>
    <row r="26" spans="1:18" ht="23.25" customHeight="1" x14ac:dyDescent="0.2">
      <c r="A26" s="48"/>
      <c r="B26" s="274">
        <f>'BDC 125E.1 (9)'!E14</f>
        <v>0</v>
      </c>
      <c r="C26" s="482">
        <f>'BDC 125E.1 (9)'!E15</f>
        <v>0</v>
      </c>
      <c r="D26" s="483"/>
      <c r="E26" s="484"/>
      <c r="F26" s="321"/>
      <c r="G26" s="419" t="str">
        <f>'BDC 125E.1 (9)'!O45</f>
        <v xml:space="preserve"> </v>
      </c>
      <c r="H26" s="421"/>
      <c r="I26" s="318" t="str">
        <f t="shared" si="0"/>
        <v/>
      </c>
      <c r="J26" s="321"/>
      <c r="K26" s="419" t="str">
        <f>'BDC 125E.1 (9)'!Q45</f>
        <v xml:space="preserve">  </v>
      </c>
      <c r="L26" s="421"/>
      <c r="M26" s="485" t="str">
        <f t="shared" si="1"/>
        <v/>
      </c>
      <c r="N26" s="486"/>
      <c r="O26" s="481" t="str">
        <f t="shared" si="2"/>
        <v/>
      </c>
      <c r="P26" s="420"/>
      <c r="Q26" s="420"/>
      <c r="R26" s="47"/>
    </row>
    <row r="27" spans="1:18" ht="23.25" customHeight="1" x14ac:dyDescent="0.2">
      <c r="A27" s="48"/>
      <c r="B27" s="274">
        <f>'BDC 125E.1 (10)'!E14</f>
        <v>0</v>
      </c>
      <c r="C27" s="482">
        <f>'BDC 125E.1 (10)'!E15</f>
        <v>0</v>
      </c>
      <c r="D27" s="483"/>
      <c r="E27" s="484"/>
      <c r="F27" s="321"/>
      <c r="G27" s="419" t="str">
        <f>'BDC 125E.1 (10)'!O45</f>
        <v xml:space="preserve"> </v>
      </c>
      <c r="H27" s="421"/>
      <c r="I27" s="318" t="str">
        <f t="shared" si="0"/>
        <v/>
      </c>
      <c r="J27" s="321"/>
      <c r="K27" s="419" t="str">
        <f>'BDC 125E.1 (10)'!Q45</f>
        <v xml:space="preserve">  </v>
      </c>
      <c r="L27" s="421"/>
      <c r="M27" s="485" t="str">
        <f t="shared" si="1"/>
        <v/>
      </c>
      <c r="N27" s="486"/>
      <c r="O27" s="481" t="str">
        <f t="shared" si="2"/>
        <v/>
      </c>
      <c r="P27" s="420"/>
      <c r="Q27" s="420"/>
      <c r="R27" s="47"/>
    </row>
    <row r="28" spans="1:18" ht="23.25" customHeight="1" x14ac:dyDescent="0.2">
      <c r="A28" s="293"/>
      <c r="B28" s="276">
        <f>'BDC 125E.1 (11)'!E14</f>
        <v>0</v>
      </c>
      <c r="C28" s="482">
        <f>'BDC 125E.1 (11)'!E15</f>
        <v>0</v>
      </c>
      <c r="D28" s="483"/>
      <c r="E28" s="484"/>
      <c r="F28" s="321"/>
      <c r="G28" s="419" t="str">
        <f>'BDC 125E.1 (11)'!O45</f>
        <v xml:space="preserve"> </v>
      </c>
      <c r="H28" s="421"/>
      <c r="I28" s="318" t="str">
        <f t="shared" si="0"/>
        <v/>
      </c>
      <c r="J28" s="321"/>
      <c r="K28" s="419" t="str">
        <f>'BDC 125E.1 (11)'!Q45</f>
        <v xml:space="preserve">  </v>
      </c>
      <c r="L28" s="421"/>
      <c r="M28" s="485" t="str">
        <f>IF(OR(ISTEXT(J28),ISTEXT(K28)),"",((J28*K28)))</f>
        <v/>
      </c>
      <c r="N28" s="486"/>
      <c r="O28" s="481" t="str">
        <f>IF(OR(ISTEXT(I28),ISTEXT(M28)),"",((I28+M28)))</f>
        <v/>
      </c>
      <c r="P28" s="420"/>
      <c r="Q28" s="420"/>
      <c r="R28" s="294"/>
    </row>
    <row r="29" spans="1:18" ht="23.25" customHeight="1" x14ac:dyDescent="0.2">
      <c r="A29" s="293"/>
      <c r="B29" s="274">
        <f>'BDC 125E.1 (12)'!E14</f>
        <v>0</v>
      </c>
      <c r="C29" s="482">
        <f>'BDC 125E.1 (12)'!E15</f>
        <v>0</v>
      </c>
      <c r="D29" s="483"/>
      <c r="E29" s="484"/>
      <c r="F29" s="321"/>
      <c r="G29" s="419" t="str">
        <f>'BDC 125E.1 (12)'!O45</f>
        <v xml:space="preserve"> </v>
      </c>
      <c r="H29" s="421"/>
      <c r="I29" s="318" t="str">
        <f t="shared" si="0"/>
        <v/>
      </c>
      <c r="J29" s="321"/>
      <c r="K29" s="419" t="str">
        <f>'BDC 125E.1 (12)'!Q45</f>
        <v xml:space="preserve">  </v>
      </c>
      <c r="L29" s="421"/>
      <c r="M29" s="485" t="str">
        <f>IF(OR(ISTEXT(J29),ISTEXT(K29)),"",((J29*K29)))</f>
        <v/>
      </c>
      <c r="N29" s="486"/>
      <c r="O29" s="481" t="str">
        <f>IF(OR(ISTEXT(I29),ISTEXT(M29)),"",((I29+M29)))</f>
        <v/>
      </c>
      <c r="P29" s="420"/>
      <c r="Q29" s="420"/>
      <c r="R29" s="294"/>
    </row>
    <row r="30" spans="1:18" ht="23.25" customHeight="1" x14ac:dyDescent="0.2">
      <c r="A30" s="295"/>
      <c r="B30" s="274">
        <f>'BDC 125E.1 (13)'!E14</f>
        <v>0</v>
      </c>
      <c r="C30" s="482">
        <f>'BDC 125E.1 (13)'!E15</f>
        <v>0</v>
      </c>
      <c r="D30" s="483"/>
      <c r="E30" s="484"/>
      <c r="F30" s="321"/>
      <c r="G30" s="419" t="str">
        <f>'BDC 125E.1 (13)'!O45</f>
        <v xml:space="preserve"> </v>
      </c>
      <c r="H30" s="421"/>
      <c r="I30" s="318" t="str">
        <f t="shared" si="0"/>
        <v/>
      </c>
      <c r="J30" s="321"/>
      <c r="K30" s="419" t="str">
        <f>'BDC 125E.1 (13)'!Q45</f>
        <v xml:space="preserve">  </v>
      </c>
      <c r="L30" s="421"/>
      <c r="M30" s="485" t="str">
        <f>IF(OR(ISTEXT(J30),ISTEXT(K30)),"",((J30*K30)))</f>
        <v/>
      </c>
      <c r="N30" s="486"/>
      <c r="O30" s="481" t="str">
        <f>IF(OR(ISTEXT(I30),ISTEXT(M30)),"",((I30+M30)))</f>
        <v/>
      </c>
      <c r="P30" s="420"/>
      <c r="Q30" s="420"/>
      <c r="R30" s="294"/>
    </row>
    <row r="31" spans="1:18" ht="23.25" customHeight="1" x14ac:dyDescent="0.2">
      <c r="A31" s="293"/>
      <c r="B31" s="274">
        <f>'BDC 125E.1 (14)'!E14</f>
        <v>0</v>
      </c>
      <c r="C31" s="482">
        <f>'BDC 125E.1 (14)'!E15</f>
        <v>0</v>
      </c>
      <c r="D31" s="483"/>
      <c r="E31" s="484"/>
      <c r="F31" s="321"/>
      <c r="G31" s="419" t="str">
        <f>'BDC 125E.1 (14)'!O45</f>
        <v xml:space="preserve"> </v>
      </c>
      <c r="H31" s="421"/>
      <c r="I31" s="318" t="str">
        <f t="shared" si="0"/>
        <v/>
      </c>
      <c r="J31" s="321"/>
      <c r="K31" s="419" t="str">
        <f>'BDC 125E.1 (14)'!Q45</f>
        <v xml:space="preserve">  </v>
      </c>
      <c r="L31" s="421"/>
      <c r="M31" s="485" t="str">
        <f>IF(OR(ISTEXT(J31),ISTEXT(K31)),"",((J31*K31)))</f>
        <v/>
      </c>
      <c r="N31" s="486"/>
      <c r="O31" s="481" t="str">
        <f>IF(OR(ISTEXT(I31),ISTEXT(M31)),"",((I31+M31)))</f>
        <v/>
      </c>
      <c r="P31" s="420"/>
      <c r="Q31" s="420"/>
      <c r="R31" s="296"/>
    </row>
    <row r="32" spans="1:18" ht="23.25" customHeight="1" x14ac:dyDescent="0.2">
      <c r="A32" s="293"/>
      <c r="B32" s="274">
        <f>'BDC 125E.1 (15)'!E14</f>
        <v>0</v>
      </c>
      <c r="C32" s="482">
        <f>'BDC 125E.1 (15)'!E15</f>
        <v>0</v>
      </c>
      <c r="D32" s="483"/>
      <c r="E32" s="484"/>
      <c r="F32" s="321"/>
      <c r="G32" s="419" t="str">
        <f>'BDC 125E.1 (15)'!O45</f>
        <v xml:space="preserve"> </v>
      </c>
      <c r="H32" s="421"/>
      <c r="I32" s="318" t="str">
        <f t="shared" si="0"/>
        <v/>
      </c>
      <c r="J32" s="321"/>
      <c r="K32" s="419" t="str">
        <f>'BDC 125E.1 (15)'!Q45</f>
        <v xml:space="preserve">  </v>
      </c>
      <c r="L32" s="421"/>
      <c r="M32" s="485" t="str">
        <f>IF(OR(ISTEXT(J32),ISTEXT(K32)),"",((J32*K32)))</f>
        <v/>
      </c>
      <c r="N32" s="486"/>
      <c r="O32" s="481" t="str">
        <f>IF(OR(ISTEXT(I32),ISTEXT(M32)),"",((I32+M32)))</f>
        <v/>
      </c>
      <c r="P32" s="420"/>
      <c r="Q32" s="420"/>
      <c r="R32" s="294"/>
    </row>
    <row r="33" spans="1:18" ht="23.25" customHeight="1" x14ac:dyDescent="0.2">
      <c r="A33" s="293"/>
      <c r="B33" s="276"/>
      <c r="C33" s="489"/>
      <c r="D33" s="490"/>
      <c r="E33" s="491"/>
      <c r="F33" s="277"/>
      <c r="G33" s="419">
        <v>0</v>
      </c>
      <c r="H33" s="421"/>
      <c r="I33" s="318"/>
      <c r="J33" s="277"/>
      <c r="K33" s="419">
        <v>0</v>
      </c>
      <c r="L33" s="421"/>
      <c r="M33" s="485"/>
      <c r="N33" s="486"/>
      <c r="O33" s="481"/>
      <c r="P33" s="420"/>
      <c r="Q33" s="420"/>
      <c r="R33" s="294"/>
    </row>
    <row r="34" spans="1:18" ht="23.25" customHeight="1" x14ac:dyDescent="0.2">
      <c r="A34" s="293"/>
      <c r="B34" s="276"/>
      <c r="C34" s="489"/>
      <c r="D34" s="490"/>
      <c r="E34" s="491"/>
      <c r="F34" s="277"/>
      <c r="G34" s="419">
        <v>0</v>
      </c>
      <c r="H34" s="421"/>
      <c r="I34" s="318"/>
      <c r="J34" s="277"/>
      <c r="K34" s="419">
        <v>0</v>
      </c>
      <c r="L34" s="421"/>
      <c r="M34" s="485"/>
      <c r="N34" s="486"/>
      <c r="O34" s="481"/>
      <c r="P34" s="420"/>
      <c r="Q34" s="420"/>
      <c r="R34" s="294"/>
    </row>
    <row r="35" spans="1:18" ht="23.25" customHeight="1" x14ac:dyDescent="0.2">
      <c r="A35" s="295"/>
      <c r="B35" s="276"/>
      <c r="C35" s="489"/>
      <c r="D35" s="490"/>
      <c r="E35" s="491"/>
      <c r="F35" s="277"/>
      <c r="G35" s="419"/>
      <c r="H35" s="421"/>
      <c r="I35" s="318"/>
      <c r="J35" s="277"/>
      <c r="K35" s="419">
        <v>0</v>
      </c>
      <c r="L35" s="421"/>
      <c r="M35" s="485"/>
      <c r="N35" s="486"/>
      <c r="O35" s="481"/>
      <c r="P35" s="420"/>
      <c r="Q35" s="420"/>
      <c r="R35" s="294"/>
    </row>
    <row r="36" spans="1:18" ht="23.25" customHeight="1" thickBot="1" x14ac:dyDescent="0.25">
      <c r="A36" s="297"/>
      <c r="B36" s="276"/>
      <c r="C36" s="489"/>
      <c r="D36" s="490"/>
      <c r="E36" s="491"/>
      <c r="F36" s="277"/>
      <c r="G36" s="492">
        <v>0</v>
      </c>
      <c r="H36" s="493"/>
      <c r="I36" s="318"/>
      <c r="J36" s="277"/>
      <c r="K36" s="492">
        <v>0</v>
      </c>
      <c r="L36" s="493"/>
      <c r="M36" s="494"/>
      <c r="N36" s="495"/>
      <c r="O36" s="481"/>
      <c r="P36" s="420"/>
      <c r="Q36" s="420"/>
      <c r="R36" s="68"/>
    </row>
    <row r="37" spans="1:18" s="21" customFormat="1" ht="21.75" customHeight="1" x14ac:dyDescent="0.2">
      <c r="A37" s="50"/>
      <c r="B37" s="514" t="s">
        <v>32</v>
      </c>
      <c r="C37" s="515"/>
      <c r="D37" s="515"/>
      <c r="E37" s="515"/>
      <c r="F37" s="515"/>
      <c r="G37" s="515"/>
      <c r="H37" s="515"/>
      <c r="I37" s="516" t="s">
        <v>167</v>
      </c>
      <c r="J37" s="517"/>
      <c r="K37" s="517"/>
      <c r="L37" s="517"/>
      <c r="M37" s="517"/>
      <c r="N37" s="518"/>
      <c r="O37" s="509">
        <f>SUM(O18:O36)</f>
        <v>0</v>
      </c>
      <c r="P37" s="510"/>
      <c r="Q37" s="510"/>
      <c r="R37" s="24"/>
    </row>
    <row r="38" spans="1:18" s="21" customFormat="1" ht="3" customHeight="1" thickBot="1" x14ac:dyDescent="0.25">
      <c r="A38" s="51"/>
      <c r="B38" s="52"/>
      <c r="C38" s="53"/>
      <c r="D38" s="53"/>
      <c r="E38" s="53"/>
      <c r="F38" s="53"/>
      <c r="G38" s="53"/>
      <c r="H38" s="53"/>
      <c r="I38" s="54"/>
      <c r="J38" s="55"/>
      <c r="K38" s="55"/>
      <c r="L38" s="55"/>
      <c r="M38" s="55"/>
      <c r="N38" s="55"/>
      <c r="O38" s="56"/>
      <c r="P38" s="57"/>
      <c r="Q38" s="57"/>
      <c r="R38" s="58"/>
    </row>
    <row r="39" spans="1:18" ht="21.75" customHeight="1" x14ac:dyDescent="0.2">
      <c r="A39" s="8"/>
      <c r="B39" s="254" t="s">
        <v>33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7"/>
    </row>
    <row r="40" spans="1:18" ht="21.75" customHeight="1" x14ac:dyDescent="0.2">
      <c r="A40" s="8"/>
      <c r="B40" s="512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10"/>
    </row>
    <row r="41" spans="1:18" ht="21.75" customHeight="1" x14ac:dyDescent="0.2">
      <c r="A41" s="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10"/>
    </row>
    <row r="42" spans="1:18" ht="21.75" customHeight="1" x14ac:dyDescent="0.2">
      <c r="A42" s="8"/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10"/>
    </row>
    <row r="43" spans="1:18" ht="21.75" customHeight="1" thickBot="1" x14ac:dyDescent="0.25">
      <c r="A43" s="14"/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20"/>
    </row>
    <row r="44" spans="1:18" ht="4.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8" x14ac:dyDescent="0.2">
      <c r="A45" s="357" t="s">
        <v>225</v>
      </c>
      <c r="B45" s="357"/>
      <c r="C45" s="35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8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sheetProtection algorithmName="SHA-512" hashValue="50Qjmt3zdxpbdvxLWBp+OqJKVx2WnnInuRTnW+6Cgk3W207CwTTmu77IfVqUnyFZBQmYHB1Amcj3drRq6yJ5ZA==" saltValue="v5SQlFBS+zaFETvMhhR1Cw==" spinCount="100000" sheet="1" selectLockedCells="1"/>
  <mergeCells count="133">
    <mergeCell ref="B43:Q43"/>
    <mergeCell ref="K35:L35"/>
    <mergeCell ref="P11:Q11"/>
    <mergeCell ref="M10:O10"/>
    <mergeCell ref="O14:R16"/>
    <mergeCell ref="A14:B16"/>
    <mergeCell ref="K33:L33"/>
    <mergeCell ref="M33:N33"/>
    <mergeCell ref="M35:N35"/>
    <mergeCell ref="K31:L31"/>
    <mergeCell ref="O37:Q37"/>
    <mergeCell ref="C39:Q39"/>
    <mergeCell ref="B40:Q40"/>
    <mergeCell ref="B41:Q41"/>
    <mergeCell ref="B42:Q42"/>
    <mergeCell ref="B37:H37"/>
    <mergeCell ref="I37:N37"/>
    <mergeCell ref="O33:Q33"/>
    <mergeCell ref="C34:E34"/>
    <mergeCell ref="C31:E31"/>
    <mergeCell ref="G31:H31"/>
    <mergeCell ref="K27:L27"/>
    <mergeCell ref="M27:N27"/>
    <mergeCell ref="C33:E33"/>
    <mergeCell ref="G33:H33"/>
    <mergeCell ref="K29:L29"/>
    <mergeCell ref="M29:N29"/>
    <mergeCell ref="O31:Q31"/>
    <mergeCell ref="C32:E32"/>
    <mergeCell ref="G32:H32"/>
    <mergeCell ref="K32:L32"/>
    <mergeCell ref="M32:N32"/>
    <mergeCell ref="O32:Q32"/>
    <mergeCell ref="M31:N31"/>
    <mergeCell ref="C30:E30"/>
    <mergeCell ref="G30:H30"/>
    <mergeCell ref="K30:L30"/>
    <mergeCell ref="M30:N30"/>
    <mergeCell ref="O30:Q30"/>
    <mergeCell ref="C29:E29"/>
    <mergeCell ref="G29:H29"/>
    <mergeCell ref="O29:Q29"/>
    <mergeCell ref="O35:Q35"/>
    <mergeCell ref="C36:E36"/>
    <mergeCell ref="G36:H36"/>
    <mergeCell ref="K36:L36"/>
    <mergeCell ref="M36:N36"/>
    <mergeCell ref="O36:Q36"/>
    <mergeCell ref="C35:E35"/>
    <mergeCell ref="G35:H35"/>
    <mergeCell ref="G34:H34"/>
    <mergeCell ref="K34:L34"/>
    <mergeCell ref="M34:N34"/>
    <mergeCell ref="O34:Q34"/>
    <mergeCell ref="K25:L25"/>
    <mergeCell ref="M25:N25"/>
    <mergeCell ref="O27:Q27"/>
    <mergeCell ref="C28:E28"/>
    <mergeCell ref="G28:H28"/>
    <mergeCell ref="K28:L28"/>
    <mergeCell ref="M28:N28"/>
    <mergeCell ref="O28:Q28"/>
    <mergeCell ref="C27:E27"/>
    <mergeCell ref="G27:H27"/>
    <mergeCell ref="O25:Q25"/>
    <mergeCell ref="C26:E26"/>
    <mergeCell ref="G26:H26"/>
    <mergeCell ref="K26:L26"/>
    <mergeCell ref="M26:N26"/>
    <mergeCell ref="O26:Q26"/>
    <mergeCell ref="C25:E25"/>
    <mergeCell ref="G25:H25"/>
    <mergeCell ref="O23:Q23"/>
    <mergeCell ref="C24:E24"/>
    <mergeCell ref="G24:H24"/>
    <mergeCell ref="K24:L24"/>
    <mergeCell ref="M24:N24"/>
    <mergeCell ref="O24:Q24"/>
    <mergeCell ref="C23:E23"/>
    <mergeCell ref="G23:H23"/>
    <mergeCell ref="K23:L23"/>
    <mergeCell ref="M23:N23"/>
    <mergeCell ref="O21:Q21"/>
    <mergeCell ref="C22:E22"/>
    <mergeCell ref="G22:H22"/>
    <mergeCell ref="K22:L22"/>
    <mergeCell ref="M22:N22"/>
    <mergeCell ref="O22:Q22"/>
    <mergeCell ref="C21:E21"/>
    <mergeCell ref="G21:H21"/>
    <mergeCell ref="K21:L21"/>
    <mergeCell ref="M21:N21"/>
    <mergeCell ref="O18:Q18"/>
    <mergeCell ref="O19:Q19"/>
    <mergeCell ref="C20:E20"/>
    <mergeCell ref="G20:H20"/>
    <mergeCell ref="K20:L20"/>
    <mergeCell ref="M20:N20"/>
    <mergeCell ref="O20:Q20"/>
    <mergeCell ref="C19:E19"/>
    <mergeCell ref="G19:H19"/>
    <mergeCell ref="C18:E18"/>
    <mergeCell ref="G18:H18"/>
    <mergeCell ref="K18:L18"/>
    <mergeCell ref="M18:N18"/>
    <mergeCell ref="K19:L19"/>
    <mergeCell ref="M19:N19"/>
    <mergeCell ref="J14:N14"/>
    <mergeCell ref="J15:J16"/>
    <mergeCell ref="M15:N16"/>
    <mergeCell ref="K15:L16"/>
    <mergeCell ref="F14:I14"/>
    <mergeCell ref="B12:C12"/>
    <mergeCell ref="D12:F12"/>
    <mergeCell ref="H12:I12"/>
    <mergeCell ref="B11:C11"/>
    <mergeCell ref="D11:I11"/>
    <mergeCell ref="C14:E16"/>
    <mergeCell ref="F15:F16"/>
    <mergeCell ref="I15:I16"/>
    <mergeCell ref="G15:H16"/>
    <mergeCell ref="K11:L11"/>
    <mergeCell ref="M11:N11"/>
    <mergeCell ref="M7:N7"/>
    <mergeCell ref="O7:Q7"/>
    <mergeCell ref="A7:K7"/>
    <mergeCell ref="B9:C9"/>
    <mergeCell ref="D9:I9"/>
    <mergeCell ref="B10:C10"/>
    <mergeCell ref="D10:I10"/>
    <mergeCell ref="P10:Q10"/>
    <mergeCell ref="P9:Q9"/>
    <mergeCell ref="N9:O9"/>
  </mergeCells>
  <phoneticPr fontId="0" type="noConversion"/>
  <conditionalFormatting sqref="O37:Q37">
    <cfRule type="expression" dxfId="0" priority="1" stopIfTrue="1">
      <formula>"ISERROR(O37)"</formula>
    </cfRule>
  </conditionalFormatting>
  <dataValidations count="4">
    <dataValidation allowBlank="1" showInputMessage="1" showErrorMessage="1" prompt="Prior completion of the BDC 125E.1 is required. Please see Manual." sqref="B28:B36 C33:E36" xr:uid="{00000000-0002-0000-0100-000000000000}"/>
    <dataValidation type="decimal" allowBlank="1" showInputMessage="1" showErrorMessage="1" sqref="F33:F36 J33:J36" xr:uid="{00000000-0002-0000-0100-000001000000}">
      <formula1>0.25</formula1>
      <formula2>999.99</formula2>
    </dataValidation>
    <dataValidation allowBlank="1" showInputMessage="1" showErrorMessage="1" prompt="Prior completion of the BDC 125E.1 is required." sqref="C18:E32 B18:B27" xr:uid="{00000000-0002-0000-0100-000002000000}"/>
    <dataValidation type="decimal" allowBlank="1" showInputMessage="1" showErrorMessage="1" sqref="J18:J32 F18:F32" xr:uid="{00000000-0002-0000-0100-000003000000}">
      <formula1>-999.99</formula1>
      <formula2>999.99</formula2>
    </dataValidation>
  </dataValidations>
  <printOptions horizontalCentered="1"/>
  <pageMargins left="0" right="0" top="0" bottom="0" header="0" footer="0.25"/>
  <pageSetup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"/>
  <dimension ref="A6:Q43"/>
  <sheetViews>
    <sheetView showGridLines="0" showRowColHeaders="0" showZeros="0" zoomScaleNormal="100" zoomScaleSheetLayoutView="100" workbookViewId="0">
      <selection activeCell="A17" sqref="A17:D17"/>
    </sheetView>
  </sheetViews>
  <sheetFormatPr defaultRowHeight="12.75" x14ac:dyDescent="0.2"/>
  <cols>
    <col min="1" max="1" width="1.140625" customWidth="1"/>
    <col min="2" max="2" width="10" bestFit="1" customWidth="1"/>
    <col min="3" max="5" width="6.7109375" customWidth="1"/>
    <col min="6" max="6" width="12.28515625" customWidth="1"/>
    <col min="7" max="7" width="12" customWidth="1"/>
    <col min="8" max="8" width="6.28515625" customWidth="1"/>
    <col min="9" max="9" width="7.5703125" customWidth="1"/>
    <col min="10" max="10" width="5.42578125" customWidth="1"/>
    <col min="11" max="11" width="5.28515625" customWidth="1"/>
    <col min="12" max="12" width="5.85546875" customWidth="1"/>
    <col min="13" max="13" width="6.140625" customWidth="1"/>
    <col min="14" max="14" width="3.5703125" customWidth="1"/>
    <col min="15" max="15" width="6.7109375" customWidth="1"/>
    <col min="16" max="16" width="5.42578125" customWidth="1"/>
    <col min="17" max="17" width="1.7109375" customWidth="1"/>
    <col min="18" max="18" width="6.7109375" customWidth="1"/>
  </cols>
  <sheetData>
    <row r="6" spans="1:17" ht="12.75" customHeight="1" x14ac:dyDescent="0.2"/>
    <row r="7" spans="1:17" ht="20.25" x14ac:dyDescent="0.3">
      <c r="A7" s="366" t="s">
        <v>175</v>
      </c>
      <c r="B7" s="366"/>
      <c r="C7" s="366"/>
      <c r="D7" s="366"/>
      <c r="E7" s="366"/>
      <c r="F7" s="366"/>
      <c r="G7" s="366"/>
      <c r="H7" s="366"/>
      <c r="I7" s="366"/>
      <c r="J7" s="366"/>
      <c r="K7" s="1"/>
      <c r="L7" s="447" t="s">
        <v>0</v>
      </c>
      <c r="M7" s="447"/>
      <c r="N7" s="449">
        <f>'BDC 274.1'!V7</f>
        <v>0</v>
      </c>
      <c r="O7" s="449"/>
      <c r="P7" s="449"/>
      <c r="Q7" s="82"/>
    </row>
    <row r="8" spans="1:17" ht="5.25" customHeight="1" thickBo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"/>
    </row>
    <row r="9" spans="1:17" ht="16.5" customHeight="1" x14ac:dyDescent="0.2">
      <c r="A9" s="3"/>
      <c r="B9" s="426" t="s">
        <v>1</v>
      </c>
      <c r="C9" s="426"/>
      <c r="D9" s="376">
        <f>'BDC 274.1'!F9</f>
        <v>0</v>
      </c>
      <c r="E9" s="376"/>
      <c r="F9" s="376"/>
      <c r="G9" s="376"/>
      <c r="H9" s="376"/>
      <c r="I9" s="5"/>
      <c r="J9" s="61"/>
      <c r="K9" s="62"/>
      <c r="L9" s="63"/>
      <c r="M9" s="660" t="s">
        <v>2</v>
      </c>
      <c r="N9" s="660"/>
      <c r="O9" s="454">
        <f>'BDC 274.1'!V9</f>
        <v>0</v>
      </c>
      <c r="P9" s="454"/>
      <c r="Q9" s="83"/>
    </row>
    <row r="10" spans="1:17" ht="16.5" customHeight="1" x14ac:dyDescent="0.2">
      <c r="A10" s="8"/>
      <c r="B10" s="427" t="s">
        <v>3</v>
      </c>
      <c r="C10" s="451"/>
      <c r="D10" s="452">
        <f>'BDC 274.1'!F10</f>
        <v>0</v>
      </c>
      <c r="E10" s="452"/>
      <c r="F10" s="452"/>
      <c r="G10" s="452"/>
      <c r="H10" s="452"/>
      <c r="I10" s="1"/>
      <c r="L10" s="720"/>
      <c r="M10" s="720"/>
      <c r="N10" s="84"/>
      <c r="O10" s="721"/>
      <c r="P10" s="721"/>
      <c r="Q10" s="85"/>
    </row>
    <row r="11" spans="1:17" ht="16.5" customHeight="1" x14ac:dyDescent="0.2">
      <c r="A11" s="8"/>
      <c r="B11" s="427"/>
      <c r="C11" s="451"/>
      <c r="D11" s="472">
        <f>'BDC 274.1'!F11</f>
        <v>0</v>
      </c>
      <c r="E11" s="472"/>
      <c r="F11" s="472"/>
      <c r="G11" s="472"/>
      <c r="H11" s="472"/>
      <c r="I11" s="1"/>
      <c r="J11" s="383" t="s">
        <v>4</v>
      </c>
      <c r="K11" s="383"/>
      <c r="L11" s="480">
        <f>'BDC 274.1'!S11</f>
        <v>0</v>
      </c>
      <c r="M11" s="480"/>
      <c r="N11" s="86" t="s">
        <v>5</v>
      </c>
      <c r="O11" s="480">
        <f>'BDC 274.1'!V11</f>
        <v>0</v>
      </c>
      <c r="P11" s="480"/>
      <c r="Q11" s="87"/>
    </row>
    <row r="12" spans="1:17" ht="16.5" customHeight="1" x14ac:dyDescent="0.2">
      <c r="A12" s="8"/>
      <c r="B12" s="427" t="s">
        <v>23</v>
      </c>
      <c r="C12" s="427"/>
      <c r="D12" s="471">
        <f>'BDC 274.1'!F12</f>
        <v>0</v>
      </c>
      <c r="E12" s="471"/>
      <c r="F12" s="32" t="s">
        <v>7</v>
      </c>
      <c r="G12" s="471">
        <f>'BDC 274.1'!K12</f>
        <v>0</v>
      </c>
      <c r="H12" s="471"/>
      <c r="I12" s="11"/>
      <c r="J12" s="11"/>
      <c r="K12" s="11"/>
      <c r="L12" s="88" t="s">
        <v>24</v>
      </c>
      <c r="M12" s="333">
        <v>1</v>
      </c>
      <c r="N12" s="12" t="s">
        <v>25</v>
      </c>
      <c r="O12" s="309">
        <v>1</v>
      </c>
      <c r="P12" s="11"/>
      <c r="Q12" s="26"/>
    </row>
    <row r="13" spans="1:17" ht="6.75" customHeight="1" thickBot="1" x14ac:dyDescent="0.25">
      <c r="A13" s="14"/>
      <c r="B13" s="33"/>
      <c r="C13" s="3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68"/>
    </row>
    <row r="14" spans="1:17" x14ac:dyDescent="0.2">
      <c r="A14" s="688" t="s">
        <v>26</v>
      </c>
      <c r="B14" s="689"/>
      <c r="C14" s="689"/>
      <c r="D14" s="690"/>
      <c r="E14" s="688" t="s">
        <v>39</v>
      </c>
      <c r="F14" s="690"/>
      <c r="G14" s="711" t="s">
        <v>40</v>
      </c>
      <c r="H14" s="712"/>
      <c r="I14" s="711" t="s">
        <v>41</v>
      </c>
      <c r="J14" s="717"/>
      <c r="K14" s="688" t="s">
        <v>42</v>
      </c>
      <c r="L14" s="689"/>
      <c r="M14" s="690"/>
      <c r="N14" s="706" t="s">
        <v>43</v>
      </c>
      <c r="O14" s="689"/>
      <c r="P14" s="689"/>
      <c r="Q14" s="690"/>
    </row>
    <row r="15" spans="1:17" ht="18.75" customHeight="1" x14ac:dyDescent="0.2">
      <c r="A15" s="691"/>
      <c r="B15" s="692"/>
      <c r="C15" s="692"/>
      <c r="D15" s="693"/>
      <c r="E15" s="691"/>
      <c r="F15" s="693"/>
      <c r="G15" s="713"/>
      <c r="H15" s="714"/>
      <c r="I15" s="718"/>
      <c r="J15" s="719"/>
      <c r="K15" s="691"/>
      <c r="L15" s="692"/>
      <c r="M15" s="693"/>
      <c r="N15" s="691"/>
      <c r="O15" s="707"/>
      <c r="P15" s="707"/>
      <c r="Q15" s="693"/>
    </row>
    <row r="16" spans="1:17" ht="4.5" customHeight="1" thickBot="1" x14ac:dyDescent="0.25">
      <c r="A16" s="694"/>
      <c r="B16" s="695"/>
      <c r="C16" s="695"/>
      <c r="D16" s="696"/>
      <c r="E16" s="697"/>
      <c r="F16" s="698"/>
      <c r="G16" s="715"/>
      <c r="H16" s="716"/>
      <c r="I16" s="697"/>
      <c r="J16" s="698"/>
      <c r="K16" s="697"/>
      <c r="L16" s="705"/>
      <c r="M16" s="698"/>
      <c r="N16" s="697"/>
      <c r="O16" s="705"/>
      <c r="P16" s="705"/>
      <c r="Q16" s="698"/>
    </row>
    <row r="17" spans="1:17" ht="23.25" customHeight="1" x14ac:dyDescent="0.2">
      <c r="A17" s="785" t="s">
        <v>231</v>
      </c>
      <c r="B17" s="699"/>
      <c r="C17" s="699"/>
      <c r="D17" s="700"/>
      <c r="E17" s="701"/>
      <c r="F17" s="701"/>
      <c r="G17" s="702"/>
      <c r="H17" s="702"/>
      <c r="I17" s="703"/>
      <c r="J17" s="704"/>
      <c r="K17" s="702"/>
      <c r="L17" s="708"/>
      <c r="M17" s="708"/>
      <c r="N17" s="709">
        <f t="shared" ref="N17:N35" si="0">G17+K17</f>
        <v>0</v>
      </c>
      <c r="O17" s="710"/>
      <c r="P17" s="710"/>
      <c r="Q17" s="710"/>
    </row>
    <row r="18" spans="1:17" ht="23.25" customHeight="1" x14ac:dyDescent="0.2">
      <c r="A18" s="679"/>
      <c r="B18" s="680"/>
      <c r="C18" s="680"/>
      <c r="D18" s="681"/>
      <c r="E18" s="682"/>
      <c r="F18" s="682"/>
      <c r="G18" s="673"/>
      <c r="H18" s="673"/>
      <c r="I18" s="686"/>
      <c r="J18" s="687"/>
      <c r="K18" s="673"/>
      <c r="L18" s="674"/>
      <c r="M18" s="674"/>
      <c r="N18" s="671">
        <f t="shared" si="0"/>
        <v>0</v>
      </c>
      <c r="O18" s="672"/>
      <c r="P18" s="672"/>
      <c r="Q18" s="672"/>
    </row>
    <row r="19" spans="1:17" ht="23.25" customHeight="1" x14ac:dyDescent="0.2">
      <c r="A19" s="679"/>
      <c r="B19" s="680"/>
      <c r="C19" s="680"/>
      <c r="D19" s="681"/>
      <c r="E19" s="682"/>
      <c r="F19" s="682"/>
      <c r="G19" s="673"/>
      <c r="H19" s="673"/>
      <c r="I19" s="686"/>
      <c r="J19" s="687"/>
      <c r="K19" s="673"/>
      <c r="L19" s="674"/>
      <c r="M19" s="674"/>
      <c r="N19" s="671">
        <f t="shared" si="0"/>
        <v>0</v>
      </c>
      <c r="O19" s="672"/>
      <c r="P19" s="672"/>
      <c r="Q19" s="672"/>
    </row>
    <row r="20" spans="1:17" ht="23.25" customHeight="1" x14ac:dyDescent="0.2">
      <c r="A20" s="679"/>
      <c r="B20" s="680"/>
      <c r="C20" s="680"/>
      <c r="D20" s="681"/>
      <c r="E20" s="682"/>
      <c r="F20" s="682"/>
      <c r="G20" s="673"/>
      <c r="H20" s="673"/>
      <c r="I20" s="686"/>
      <c r="J20" s="687"/>
      <c r="K20" s="673"/>
      <c r="L20" s="674"/>
      <c r="M20" s="674"/>
      <c r="N20" s="671">
        <f t="shared" si="0"/>
        <v>0</v>
      </c>
      <c r="O20" s="672"/>
      <c r="P20" s="672"/>
      <c r="Q20" s="672"/>
    </row>
    <row r="21" spans="1:17" ht="23.25" customHeight="1" x14ac:dyDescent="0.2">
      <c r="A21" s="679"/>
      <c r="B21" s="680"/>
      <c r="C21" s="680"/>
      <c r="D21" s="681"/>
      <c r="E21" s="682"/>
      <c r="F21" s="682"/>
      <c r="G21" s="673"/>
      <c r="H21" s="673"/>
      <c r="I21" s="686"/>
      <c r="J21" s="687"/>
      <c r="K21" s="673"/>
      <c r="L21" s="674"/>
      <c r="M21" s="674"/>
      <c r="N21" s="671">
        <f t="shared" si="0"/>
        <v>0</v>
      </c>
      <c r="O21" s="672"/>
      <c r="P21" s="672"/>
      <c r="Q21" s="672"/>
    </row>
    <row r="22" spans="1:17" ht="23.25" customHeight="1" x14ac:dyDescent="0.2">
      <c r="A22" s="679"/>
      <c r="B22" s="680"/>
      <c r="C22" s="680"/>
      <c r="D22" s="681"/>
      <c r="E22" s="682"/>
      <c r="F22" s="682"/>
      <c r="G22" s="673"/>
      <c r="H22" s="673"/>
      <c r="I22" s="686"/>
      <c r="J22" s="687"/>
      <c r="K22" s="673"/>
      <c r="L22" s="674"/>
      <c r="M22" s="674"/>
      <c r="N22" s="671">
        <f t="shared" si="0"/>
        <v>0</v>
      </c>
      <c r="O22" s="672"/>
      <c r="P22" s="672"/>
      <c r="Q22" s="672"/>
    </row>
    <row r="23" spans="1:17" ht="23.25" customHeight="1" x14ac:dyDescent="0.2">
      <c r="A23" s="679"/>
      <c r="B23" s="680"/>
      <c r="C23" s="680"/>
      <c r="D23" s="681"/>
      <c r="E23" s="682"/>
      <c r="F23" s="682"/>
      <c r="G23" s="673"/>
      <c r="H23" s="673"/>
      <c r="I23" s="686"/>
      <c r="J23" s="687"/>
      <c r="K23" s="673"/>
      <c r="L23" s="674"/>
      <c r="M23" s="674"/>
      <c r="N23" s="671">
        <f t="shared" si="0"/>
        <v>0</v>
      </c>
      <c r="O23" s="672"/>
      <c r="P23" s="672"/>
      <c r="Q23" s="672"/>
    </row>
    <row r="24" spans="1:17" ht="23.25" customHeight="1" x14ac:dyDescent="0.2">
      <c r="A24" s="679"/>
      <c r="B24" s="680"/>
      <c r="C24" s="680"/>
      <c r="D24" s="681"/>
      <c r="E24" s="682"/>
      <c r="F24" s="682"/>
      <c r="G24" s="673"/>
      <c r="H24" s="673"/>
      <c r="I24" s="686"/>
      <c r="J24" s="687"/>
      <c r="K24" s="673"/>
      <c r="L24" s="674"/>
      <c r="M24" s="674"/>
      <c r="N24" s="671">
        <f t="shared" si="0"/>
        <v>0</v>
      </c>
      <c r="O24" s="672"/>
      <c r="P24" s="672"/>
      <c r="Q24" s="672"/>
    </row>
    <row r="25" spans="1:17" ht="23.25" customHeight="1" x14ac:dyDescent="0.2">
      <c r="A25" s="679"/>
      <c r="B25" s="680"/>
      <c r="C25" s="680"/>
      <c r="D25" s="681"/>
      <c r="E25" s="682"/>
      <c r="F25" s="682"/>
      <c r="G25" s="673"/>
      <c r="H25" s="673"/>
      <c r="I25" s="686"/>
      <c r="J25" s="687"/>
      <c r="K25" s="673"/>
      <c r="L25" s="674"/>
      <c r="M25" s="674"/>
      <c r="N25" s="671">
        <f t="shared" si="0"/>
        <v>0</v>
      </c>
      <c r="O25" s="672"/>
      <c r="P25" s="672"/>
      <c r="Q25" s="672"/>
    </row>
    <row r="26" spans="1:17" ht="23.25" customHeight="1" x14ac:dyDescent="0.2">
      <c r="A26" s="679"/>
      <c r="B26" s="680"/>
      <c r="C26" s="680"/>
      <c r="D26" s="681"/>
      <c r="E26" s="682"/>
      <c r="F26" s="682"/>
      <c r="G26" s="673"/>
      <c r="H26" s="673"/>
      <c r="I26" s="686"/>
      <c r="J26" s="687"/>
      <c r="K26" s="673"/>
      <c r="L26" s="674"/>
      <c r="M26" s="674"/>
      <c r="N26" s="671">
        <f t="shared" si="0"/>
        <v>0</v>
      </c>
      <c r="O26" s="672"/>
      <c r="P26" s="672"/>
      <c r="Q26" s="672"/>
    </row>
    <row r="27" spans="1:17" ht="23.25" customHeight="1" x14ac:dyDescent="0.2">
      <c r="A27" s="679"/>
      <c r="B27" s="680"/>
      <c r="C27" s="680"/>
      <c r="D27" s="681"/>
      <c r="E27" s="682"/>
      <c r="F27" s="682"/>
      <c r="G27" s="673"/>
      <c r="H27" s="673"/>
      <c r="I27" s="686"/>
      <c r="J27" s="687"/>
      <c r="K27" s="673"/>
      <c r="L27" s="674"/>
      <c r="M27" s="674"/>
      <c r="N27" s="671">
        <f t="shared" si="0"/>
        <v>0</v>
      </c>
      <c r="O27" s="672"/>
      <c r="P27" s="672"/>
      <c r="Q27" s="672"/>
    </row>
    <row r="28" spans="1:17" ht="23.25" customHeight="1" x14ac:dyDescent="0.2">
      <c r="A28" s="679"/>
      <c r="B28" s="680"/>
      <c r="C28" s="680"/>
      <c r="D28" s="681"/>
      <c r="E28" s="682"/>
      <c r="F28" s="682"/>
      <c r="G28" s="673"/>
      <c r="H28" s="673"/>
      <c r="I28" s="686"/>
      <c r="J28" s="687"/>
      <c r="K28" s="673"/>
      <c r="L28" s="674"/>
      <c r="M28" s="674"/>
      <c r="N28" s="671">
        <f t="shared" si="0"/>
        <v>0</v>
      </c>
      <c r="O28" s="672"/>
      <c r="P28" s="672"/>
      <c r="Q28" s="672"/>
    </row>
    <row r="29" spans="1:17" ht="23.25" customHeight="1" x14ac:dyDescent="0.2">
      <c r="A29" s="679"/>
      <c r="B29" s="680"/>
      <c r="C29" s="680"/>
      <c r="D29" s="681"/>
      <c r="E29" s="682"/>
      <c r="F29" s="682"/>
      <c r="G29" s="673"/>
      <c r="H29" s="673"/>
      <c r="I29" s="686"/>
      <c r="J29" s="687"/>
      <c r="K29" s="673"/>
      <c r="L29" s="674"/>
      <c r="M29" s="674"/>
      <c r="N29" s="671">
        <f t="shared" si="0"/>
        <v>0</v>
      </c>
      <c r="O29" s="672"/>
      <c r="P29" s="672"/>
      <c r="Q29" s="672"/>
    </row>
    <row r="30" spans="1:17" ht="23.25" customHeight="1" x14ac:dyDescent="0.2">
      <c r="A30" s="679"/>
      <c r="B30" s="680"/>
      <c r="C30" s="680"/>
      <c r="D30" s="681"/>
      <c r="E30" s="682"/>
      <c r="F30" s="682"/>
      <c r="G30" s="673"/>
      <c r="H30" s="673"/>
      <c r="I30" s="686"/>
      <c r="J30" s="687"/>
      <c r="K30" s="673"/>
      <c r="L30" s="674"/>
      <c r="M30" s="674"/>
      <c r="N30" s="671">
        <f t="shared" si="0"/>
        <v>0</v>
      </c>
      <c r="O30" s="672"/>
      <c r="P30" s="672"/>
      <c r="Q30" s="672"/>
    </row>
    <row r="31" spans="1:17" ht="23.25" customHeight="1" x14ac:dyDescent="0.2">
      <c r="A31" s="679"/>
      <c r="B31" s="680"/>
      <c r="C31" s="680"/>
      <c r="D31" s="681"/>
      <c r="E31" s="682"/>
      <c r="F31" s="682"/>
      <c r="G31" s="673"/>
      <c r="H31" s="673"/>
      <c r="I31" s="686"/>
      <c r="J31" s="687"/>
      <c r="K31" s="673"/>
      <c r="L31" s="674"/>
      <c r="M31" s="674"/>
      <c r="N31" s="671">
        <f t="shared" si="0"/>
        <v>0</v>
      </c>
      <c r="O31" s="672"/>
      <c r="P31" s="672"/>
      <c r="Q31" s="672"/>
    </row>
    <row r="32" spans="1:17" ht="23.25" customHeight="1" x14ac:dyDescent="0.2">
      <c r="A32" s="679"/>
      <c r="B32" s="680"/>
      <c r="C32" s="680"/>
      <c r="D32" s="681"/>
      <c r="E32" s="682"/>
      <c r="F32" s="682"/>
      <c r="G32" s="673"/>
      <c r="H32" s="673"/>
      <c r="I32" s="686"/>
      <c r="J32" s="687"/>
      <c r="K32" s="673"/>
      <c r="L32" s="674"/>
      <c r="M32" s="674"/>
      <c r="N32" s="671">
        <f t="shared" si="0"/>
        <v>0</v>
      </c>
      <c r="O32" s="672"/>
      <c r="P32" s="672"/>
      <c r="Q32" s="672"/>
    </row>
    <row r="33" spans="1:17" ht="23.25" customHeight="1" x14ac:dyDescent="0.2">
      <c r="A33" s="679"/>
      <c r="B33" s="680"/>
      <c r="C33" s="680"/>
      <c r="D33" s="681"/>
      <c r="E33" s="682"/>
      <c r="F33" s="682"/>
      <c r="G33" s="673"/>
      <c r="H33" s="673"/>
      <c r="I33" s="686"/>
      <c r="J33" s="687"/>
      <c r="K33" s="673"/>
      <c r="L33" s="674"/>
      <c r="M33" s="674"/>
      <c r="N33" s="671">
        <f t="shared" si="0"/>
        <v>0</v>
      </c>
      <c r="O33" s="672"/>
      <c r="P33" s="672"/>
      <c r="Q33" s="672"/>
    </row>
    <row r="34" spans="1:17" ht="23.25" customHeight="1" x14ac:dyDescent="0.2">
      <c r="A34" s="679"/>
      <c r="B34" s="680"/>
      <c r="C34" s="680"/>
      <c r="D34" s="681"/>
      <c r="E34" s="682"/>
      <c r="F34" s="682"/>
      <c r="G34" s="673"/>
      <c r="H34" s="673"/>
      <c r="I34" s="686"/>
      <c r="J34" s="687"/>
      <c r="K34" s="673"/>
      <c r="L34" s="674"/>
      <c r="M34" s="674"/>
      <c r="N34" s="671">
        <f t="shared" si="0"/>
        <v>0</v>
      </c>
      <c r="O34" s="672"/>
      <c r="P34" s="672"/>
      <c r="Q34" s="672"/>
    </row>
    <row r="35" spans="1:17" ht="23.25" customHeight="1" thickBot="1" x14ac:dyDescent="0.25">
      <c r="A35" s="679"/>
      <c r="B35" s="680"/>
      <c r="C35" s="680"/>
      <c r="D35" s="681"/>
      <c r="E35" s="683"/>
      <c r="F35" s="683"/>
      <c r="G35" s="675"/>
      <c r="H35" s="675"/>
      <c r="I35" s="684"/>
      <c r="J35" s="685"/>
      <c r="K35" s="675"/>
      <c r="L35" s="676"/>
      <c r="M35" s="676"/>
      <c r="N35" s="677">
        <f t="shared" si="0"/>
        <v>0</v>
      </c>
      <c r="O35" s="678"/>
      <c r="P35" s="678"/>
      <c r="Q35" s="678"/>
    </row>
    <row r="36" spans="1:17" ht="21.75" customHeight="1" x14ac:dyDescent="0.2">
      <c r="A36" s="3"/>
      <c r="B36" s="376" t="s">
        <v>44</v>
      </c>
      <c r="C36" s="609"/>
      <c r="D36" s="609"/>
      <c r="E36" s="609"/>
      <c r="F36" s="609"/>
      <c r="G36" s="609"/>
      <c r="H36" s="516" t="s">
        <v>165</v>
      </c>
      <c r="I36" s="516"/>
      <c r="J36" s="516"/>
      <c r="K36" s="516"/>
      <c r="L36" s="516"/>
      <c r="M36" s="518"/>
      <c r="N36" s="510">
        <f>SUM(N17:Q35)</f>
        <v>0</v>
      </c>
      <c r="O36" s="668"/>
      <c r="P36" s="668"/>
      <c r="Q36" s="669"/>
    </row>
    <row r="37" spans="1:17" ht="3.75" customHeight="1" thickBot="1" x14ac:dyDescent="0.25">
      <c r="A37" s="14"/>
      <c r="B37" s="52"/>
      <c r="C37" s="27"/>
      <c r="D37" s="27"/>
      <c r="E37" s="27"/>
      <c r="F37" s="27"/>
      <c r="G37" s="27"/>
      <c r="H37" s="54"/>
      <c r="I37" s="54"/>
      <c r="J37" s="54"/>
      <c r="K37" s="54"/>
      <c r="L37" s="54"/>
      <c r="M37" s="89"/>
      <c r="N37" s="33"/>
      <c r="O37" s="33"/>
      <c r="P37" s="33"/>
      <c r="Q37" s="90"/>
    </row>
    <row r="38" spans="1:17" ht="21.75" customHeight="1" x14ac:dyDescent="0.2">
      <c r="A38" s="3"/>
      <c r="B38" s="91" t="s">
        <v>33</v>
      </c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92"/>
    </row>
    <row r="39" spans="1:17" ht="21.75" customHeight="1" x14ac:dyDescent="0.2">
      <c r="A39" s="8"/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93"/>
    </row>
    <row r="40" spans="1:17" ht="21.75" customHeight="1" x14ac:dyDescent="0.2">
      <c r="A40" s="8"/>
      <c r="B40" s="667"/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93"/>
    </row>
    <row r="41" spans="1:17" ht="21.75" customHeight="1" x14ac:dyDescent="0.2">
      <c r="A41" s="8"/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93"/>
    </row>
    <row r="42" spans="1:17" ht="19.5" customHeight="1" thickBot="1" x14ac:dyDescent="0.25">
      <c r="A42" s="1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94"/>
    </row>
    <row r="43" spans="1:17" ht="18.75" customHeight="1" x14ac:dyDescent="0.2">
      <c r="A43" s="356" t="s">
        <v>232</v>
      </c>
      <c r="B43" s="356"/>
      <c r="C43" s="35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sheetProtection algorithmName="SHA-512" hashValue="pr0EKSqyZ4/6wkLa5yuJ+5xhMh0haezGIG1OWoMmpWQWTrxVugell09fnUcUuiGfXfjjI/OmstKlxNe89eCk4Q==" saltValue="VnzifvO+Xku3V5TLh+Ff8Q==" spinCount="100000" sheet="1" objects="1" scenarios="1" selectLockedCells="1"/>
  <mergeCells count="146">
    <mergeCell ref="M9:N9"/>
    <mergeCell ref="O9:P9"/>
    <mergeCell ref="N7:P7"/>
    <mergeCell ref="B10:C10"/>
    <mergeCell ref="D10:H10"/>
    <mergeCell ref="L10:M10"/>
    <mergeCell ref="O10:P10"/>
    <mergeCell ref="A7:J7"/>
    <mergeCell ref="L7:M7"/>
    <mergeCell ref="B9:C9"/>
    <mergeCell ref="D9:H9"/>
    <mergeCell ref="N20:Q20"/>
    <mergeCell ref="G17:H17"/>
    <mergeCell ref="I17:J17"/>
    <mergeCell ref="K14:M16"/>
    <mergeCell ref="K18:M18"/>
    <mergeCell ref="O11:P11"/>
    <mergeCell ref="B12:C12"/>
    <mergeCell ref="D12:E12"/>
    <mergeCell ref="G12:H12"/>
    <mergeCell ref="B11:C11"/>
    <mergeCell ref="D11:H11"/>
    <mergeCell ref="J11:K11"/>
    <mergeCell ref="L11:M11"/>
    <mergeCell ref="G18:H18"/>
    <mergeCell ref="I18:J18"/>
    <mergeCell ref="N18:Q18"/>
    <mergeCell ref="N14:Q16"/>
    <mergeCell ref="K17:M17"/>
    <mergeCell ref="N17:Q17"/>
    <mergeCell ref="G14:H16"/>
    <mergeCell ref="I14:J16"/>
    <mergeCell ref="A19:D19"/>
    <mergeCell ref="E19:F19"/>
    <mergeCell ref="G19:H19"/>
    <mergeCell ref="I19:J19"/>
    <mergeCell ref="K19:M19"/>
    <mergeCell ref="N19:Q19"/>
    <mergeCell ref="A18:D18"/>
    <mergeCell ref="E18:F18"/>
    <mergeCell ref="A14:D16"/>
    <mergeCell ref="E14:F16"/>
    <mergeCell ref="A17:D17"/>
    <mergeCell ref="E17:F17"/>
    <mergeCell ref="N21:Q21"/>
    <mergeCell ref="K22:M22"/>
    <mergeCell ref="N22:Q22"/>
    <mergeCell ref="K23:M23"/>
    <mergeCell ref="N23:Q23"/>
    <mergeCell ref="A22:D22"/>
    <mergeCell ref="E22:F22"/>
    <mergeCell ref="A23:D23"/>
    <mergeCell ref="E23:F23"/>
    <mergeCell ref="G23:H23"/>
    <mergeCell ref="I23:J23"/>
    <mergeCell ref="G22:H22"/>
    <mergeCell ref="I22:J22"/>
    <mergeCell ref="A21:D21"/>
    <mergeCell ref="E21:F21"/>
    <mergeCell ref="G21:H21"/>
    <mergeCell ref="I21:J21"/>
    <mergeCell ref="G25:H25"/>
    <mergeCell ref="I25:J25"/>
    <mergeCell ref="A24:D24"/>
    <mergeCell ref="E24:F24"/>
    <mergeCell ref="G24:H24"/>
    <mergeCell ref="I24:J24"/>
    <mergeCell ref="K24:M24"/>
    <mergeCell ref="K20:M20"/>
    <mergeCell ref="K21:M21"/>
    <mergeCell ref="A20:D20"/>
    <mergeCell ref="E20:F20"/>
    <mergeCell ref="G20:H20"/>
    <mergeCell ref="I20:J20"/>
    <mergeCell ref="G29:H29"/>
    <mergeCell ref="I29:J29"/>
    <mergeCell ref="A28:D28"/>
    <mergeCell ref="E28:F28"/>
    <mergeCell ref="G28:H28"/>
    <mergeCell ref="I28:J28"/>
    <mergeCell ref="K28:M28"/>
    <mergeCell ref="N24:Q24"/>
    <mergeCell ref="K25:M25"/>
    <mergeCell ref="N25:Q25"/>
    <mergeCell ref="K26:M26"/>
    <mergeCell ref="N26:Q26"/>
    <mergeCell ref="K27:M27"/>
    <mergeCell ref="N27:Q27"/>
    <mergeCell ref="A26:D26"/>
    <mergeCell ref="E26:F26"/>
    <mergeCell ref="A27:D27"/>
    <mergeCell ref="E27:F27"/>
    <mergeCell ref="G27:H27"/>
    <mergeCell ref="I27:J27"/>
    <mergeCell ref="G26:H26"/>
    <mergeCell ref="I26:J26"/>
    <mergeCell ref="A25:D25"/>
    <mergeCell ref="E25:F25"/>
    <mergeCell ref="G33:H33"/>
    <mergeCell ref="I33:J33"/>
    <mergeCell ref="A32:D32"/>
    <mergeCell ref="E32:F32"/>
    <mergeCell ref="G32:H32"/>
    <mergeCell ref="I32:J32"/>
    <mergeCell ref="K32:M32"/>
    <mergeCell ref="N28:Q28"/>
    <mergeCell ref="K29:M29"/>
    <mergeCell ref="N29:Q29"/>
    <mergeCell ref="K30:M30"/>
    <mergeCell ref="N30:Q30"/>
    <mergeCell ref="K31:M31"/>
    <mergeCell ref="N31:Q31"/>
    <mergeCell ref="A30:D30"/>
    <mergeCell ref="E30:F30"/>
    <mergeCell ref="A31:D31"/>
    <mergeCell ref="E31:F31"/>
    <mergeCell ref="G31:H31"/>
    <mergeCell ref="I31:J31"/>
    <mergeCell ref="G30:H30"/>
    <mergeCell ref="I30:J30"/>
    <mergeCell ref="A29:D29"/>
    <mergeCell ref="E29:F29"/>
    <mergeCell ref="B39:P39"/>
    <mergeCell ref="B40:P40"/>
    <mergeCell ref="B41:P41"/>
    <mergeCell ref="B36:G36"/>
    <mergeCell ref="H36:M36"/>
    <mergeCell ref="N36:Q36"/>
    <mergeCell ref="C38:P38"/>
    <mergeCell ref="N32:Q32"/>
    <mergeCell ref="K33:M33"/>
    <mergeCell ref="N33:Q33"/>
    <mergeCell ref="K34:M34"/>
    <mergeCell ref="N34:Q34"/>
    <mergeCell ref="K35:M35"/>
    <mergeCell ref="N35:Q35"/>
    <mergeCell ref="A34:D34"/>
    <mergeCell ref="E34:F34"/>
    <mergeCell ref="A35:D35"/>
    <mergeCell ref="E35:F35"/>
    <mergeCell ref="G35:H35"/>
    <mergeCell ref="I35:J35"/>
    <mergeCell ref="G34:H34"/>
    <mergeCell ref="I34:J34"/>
    <mergeCell ref="A33:D33"/>
    <mergeCell ref="E33:F33"/>
  </mergeCells>
  <phoneticPr fontId="10" type="noConversion"/>
  <printOptions horizontalCentered="1" verticalCentered="1"/>
  <pageMargins left="0" right="0" top="0" bottom="0" header="0" footer="0"/>
  <pageSetup scale="9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5:W40"/>
  <sheetViews>
    <sheetView showGridLines="0" showRowColHeaders="0" showZeros="0" zoomScaleNormal="100" zoomScaleSheetLayoutView="100" workbookViewId="0">
      <selection activeCell="R8" sqref="R8"/>
    </sheetView>
  </sheetViews>
  <sheetFormatPr defaultColWidth="11.42578125" defaultRowHeight="15" x14ac:dyDescent="0.2"/>
  <cols>
    <col min="1" max="1" width="7.7109375" style="96" customWidth="1"/>
    <col min="2" max="2" width="6.140625" style="96" customWidth="1"/>
    <col min="3" max="5" width="6.42578125" style="96" customWidth="1"/>
    <col min="6" max="6" width="5.85546875" style="96" customWidth="1"/>
    <col min="7" max="7" width="7" style="96" customWidth="1"/>
    <col min="8" max="8" width="10.5703125" style="96" customWidth="1"/>
    <col min="9" max="9" width="5.140625" style="96" customWidth="1"/>
    <col min="10" max="11" width="5.28515625" style="96" customWidth="1"/>
    <col min="12" max="12" width="5.5703125" style="96" customWidth="1"/>
    <col min="13" max="13" width="8.42578125" style="96" customWidth="1"/>
    <col min="14" max="14" width="4" style="96" customWidth="1"/>
    <col min="15" max="15" width="6.7109375" style="96" customWidth="1"/>
    <col min="16" max="16" width="3.7109375" style="96" customWidth="1"/>
    <col min="17" max="17" width="5.5703125" style="96" customWidth="1"/>
    <col min="18" max="18" width="3.42578125" style="96" customWidth="1"/>
    <col min="19" max="19" width="6.140625" style="96" customWidth="1"/>
    <col min="20" max="20" width="6.85546875" style="96" customWidth="1"/>
    <col min="21" max="21" width="6.140625" style="96" customWidth="1"/>
    <col min="22" max="22" width="11.85546875" style="96" customWidth="1"/>
    <col min="23" max="16384" width="11.42578125" style="96"/>
  </cols>
  <sheetData>
    <row r="5" spans="1:23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ht="21.2" customHeight="1" x14ac:dyDescent="0.3">
      <c r="A6" s="772" t="s">
        <v>176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95"/>
      <c r="N6" s="95"/>
      <c r="O6" s="95"/>
      <c r="P6" s="95"/>
      <c r="Q6" s="95"/>
      <c r="R6" s="95"/>
      <c r="S6" s="95"/>
      <c r="T6" s="97" t="s">
        <v>0</v>
      </c>
      <c r="U6" s="774">
        <f>'BDC 274.1'!V7</f>
        <v>0</v>
      </c>
      <c r="V6" s="774"/>
    </row>
    <row r="7" spans="1:23" ht="3.75" customHeight="1" thickBo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3" ht="18" customHeight="1" thickTop="1" x14ac:dyDescent="0.2">
      <c r="A8" s="98" t="s">
        <v>178</v>
      </c>
      <c r="B8" s="99"/>
      <c r="C8" s="99"/>
      <c r="D8" s="776">
        <f>'BDC 274.1'!F9</f>
        <v>0</v>
      </c>
      <c r="E8" s="776"/>
      <c r="F8" s="776"/>
      <c r="G8" s="776"/>
      <c r="H8" s="776"/>
      <c r="I8" s="776"/>
      <c r="J8" s="776"/>
      <c r="K8" s="100"/>
      <c r="L8" s="99"/>
      <c r="M8" s="775" t="s">
        <v>45</v>
      </c>
      <c r="N8" s="775"/>
      <c r="O8" s="775"/>
      <c r="P8" s="310">
        <v>1</v>
      </c>
      <c r="Q8" s="103" t="s">
        <v>25</v>
      </c>
      <c r="R8" s="102"/>
      <c r="S8" s="99"/>
      <c r="T8" s="99"/>
      <c r="U8" s="101" t="s">
        <v>2</v>
      </c>
      <c r="V8" s="284">
        <f>'BDC 274.1'!V9</f>
        <v>0</v>
      </c>
    </row>
    <row r="9" spans="1:23" x14ac:dyDescent="0.2">
      <c r="A9" s="104" t="s">
        <v>46</v>
      </c>
      <c r="B9" s="105"/>
      <c r="C9" s="106"/>
      <c r="D9" s="777">
        <f>'BDC 274.1'!F10</f>
        <v>0</v>
      </c>
      <c r="E9" s="777"/>
      <c r="F9" s="777"/>
      <c r="G9" s="777"/>
      <c r="H9" s="777"/>
      <c r="I9" s="777"/>
      <c r="J9" s="777"/>
      <c r="K9" s="107"/>
      <c r="L9" s="95"/>
      <c r="M9" s="108" t="s">
        <v>47</v>
      </c>
      <c r="N9" s="109"/>
      <c r="O9" s="110"/>
      <c r="P9" s="314"/>
      <c r="Q9" s="314"/>
      <c r="R9" s="111"/>
      <c r="S9" s="312"/>
      <c r="T9" s="106"/>
      <c r="U9" s="106"/>
      <c r="V9" s="112"/>
    </row>
    <row r="10" spans="1:23" x14ac:dyDescent="0.2">
      <c r="A10" s="113"/>
      <c r="B10" s="106"/>
      <c r="C10" s="106"/>
      <c r="D10" s="773">
        <f>'BDC 274.1'!F11</f>
        <v>0</v>
      </c>
      <c r="E10" s="773"/>
      <c r="F10" s="773"/>
      <c r="G10" s="773"/>
      <c r="H10" s="773"/>
      <c r="I10" s="773"/>
      <c r="J10" s="773"/>
      <c r="K10" s="107"/>
      <c r="L10" s="95"/>
      <c r="M10" s="108" t="s">
        <v>48</v>
      </c>
      <c r="N10" s="109"/>
      <c r="O10" s="110"/>
      <c r="P10" s="314"/>
      <c r="Q10" s="314"/>
      <c r="R10" s="311"/>
      <c r="S10" s="313"/>
      <c r="T10" s="106"/>
      <c r="U10" s="285" t="s">
        <v>199</v>
      </c>
      <c r="V10" s="286">
        <f>'BDC 274.1'!V10</f>
        <v>0</v>
      </c>
    </row>
    <row r="11" spans="1:23" x14ac:dyDescent="0.2">
      <c r="A11" s="104" t="s">
        <v>49</v>
      </c>
      <c r="B11" s="105"/>
      <c r="C11" s="105"/>
      <c r="D11" s="773">
        <f>'BDC 274.1'!F12</f>
        <v>0</v>
      </c>
      <c r="E11" s="773"/>
      <c r="F11" s="773"/>
      <c r="G11" s="773"/>
      <c r="H11" s="773"/>
      <c r="I11" s="773"/>
      <c r="J11" s="773"/>
      <c r="K11" s="107"/>
      <c r="L11" s="95"/>
      <c r="M11" s="108" t="s">
        <v>50</v>
      </c>
      <c r="N11" s="114"/>
      <c r="O11" s="115"/>
      <c r="P11" s="314"/>
      <c r="Q11" s="779" t="s">
        <v>4</v>
      </c>
      <c r="R11" s="779"/>
      <c r="S11" s="778">
        <f>'BDC 274.1'!S11</f>
        <v>0</v>
      </c>
      <c r="T11" s="778"/>
      <c r="U11" s="287" t="s">
        <v>5</v>
      </c>
      <c r="V11" s="288">
        <f>'BDC 274.1'!V11</f>
        <v>0</v>
      </c>
      <c r="W11" s="289"/>
    </row>
    <row r="12" spans="1:23" ht="7.5" customHeight="1" thickBot="1" x14ac:dyDescent="0.25">
      <c r="A12" s="113"/>
      <c r="B12" s="106"/>
      <c r="C12" s="106"/>
      <c r="D12" s="95"/>
      <c r="E12" s="95"/>
      <c r="F12" s="95"/>
      <c r="G12" s="95"/>
      <c r="H12" s="95"/>
      <c r="I12" s="95"/>
      <c r="J12" s="95"/>
      <c r="K12" s="95"/>
      <c r="L12" s="95"/>
      <c r="M12" s="106"/>
      <c r="N12" s="106"/>
      <c r="O12" s="106"/>
      <c r="P12" s="106"/>
      <c r="Q12" s="106"/>
      <c r="R12" s="106"/>
      <c r="S12" s="106"/>
      <c r="T12" s="106"/>
      <c r="U12" s="106"/>
      <c r="V12" s="116"/>
    </row>
    <row r="13" spans="1:23" ht="15.75" thickTop="1" x14ac:dyDescent="0.2">
      <c r="A13" s="117" t="s">
        <v>51</v>
      </c>
      <c r="B13" s="118" t="s">
        <v>52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19" t="s">
        <v>33</v>
      </c>
      <c r="N13" s="770"/>
      <c r="O13" s="770"/>
      <c r="P13" s="770"/>
      <c r="Q13" s="770"/>
      <c r="R13" s="770"/>
      <c r="S13" s="770"/>
      <c r="T13" s="770"/>
      <c r="U13" s="770"/>
      <c r="V13" s="771"/>
    </row>
    <row r="14" spans="1:23" x14ac:dyDescent="0.2">
      <c r="A14" s="120" t="s">
        <v>53</v>
      </c>
      <c r="B14" s="108" t="s">
        <v>201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767"/>
      <c r="N14" s="768"/>
      <c r="O14" s="768"/>
      <c r="P14" s="768"/>
      <c r="Q14" s="768"/>
      <c r="R14" s="768"/>
      <c r="S14" s="768"/>
      <c r="T14" s="768"/>
      <c r="U14" s="768"/>
      <c r="V14" s="769"/>
    </row>
    <row r="15" spans="1:23" x14ac:dyDescent="0.2">
      <c r="A15" s="120"/>
      <c r="B15" s="121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764"/>
      <c r="N15" s="765"/>
      <c r="O15" s="765"/>
      <c r="P15" s="765"/>
      <c r="Q15" s="765"/>
      <c r="R15" s="765"/>
      <c r="S15" s="765"/>
      <c r="T15" s="765"/>
      <c r="U15" s="765"/>
      <c r="V15" s="766"/>
    </row>
    <row r="16" spans="1:23" x14ac:dyDescent="0.2">
      <c r="A16" s="120" t="s">
        <v>55</v>
      </c>
      <c r="B16" s="108" t="s">
        <v>56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764"/>
      <c r="N16" s="765"/>
      <c r="O16" s="765"/>
      <c r="P16" s="765"/>
      <c r="Q16" s="765"/>
      <c r="R16" s="765"/>
      <c r="S16" s="765"/>
      <c r="T16" s="765"/>
      <c r="U16" s="765"/>
      <c r="V16" s="766"/>
    </row>
    <row r="17" spans="1:22" x14ac:dyDescent="0.2">
      <c r="A17" s="120" t="s">
        <v>57</v>
      </c>
      <c r="B17" s="108" t="s">
        <v>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764"/>
      <c r="N17" s="765"/>
      <c r="O17" s="765"/>
      <c r="P17" s="765"/>
      <c r="Q17" s="765"/>
      <c r="R17" s="765"/>
      <c r="S17" s="765"/>
      <c r="T17" s="765"/>
      <c r="U17" s="765"/>
      <c r="V17" s="766"/>
    </row>
    <row r="18" spans="1:22" ht="6.75" customHeight="1" x14ac:dyDescent="0.2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5"/>
    </row>
    <row r="19" spans="1:22" x14ac:dyDescent="0.2">
      <c r="A19" s="126">
        <v>1</v>
      </c>
      <c r="B19" s="127">
        <v>2</v>
      </c>
      <c r="C19" s="128">
        <v>3</v>
      </c>
      <c r="D19" s="129"/>
      <c r="E19" s="129"/>
      <c r="F19" s="130"/>
      <c r="G19" s="131">
        <v>4</v>
      </c>
      <c r="H19" s="127">
        <v>5</v>
      </c>
      <c r="I19" s="128">
        <v>6</v>
      </c>
      <c r="J19" s="130"/>
      <c r="K19" s="128">
        <v>7</v>
      </c>
      <c r="L19" s="130"/>
      <c r="M19" s="128">
        <v>8</v>
      </c>
      <c r="N19" s="132"/>
      <c r="O19" s="129">
        <v>9</v>
      </c>
      <c r="P19" s="130"/>
      <c r="Q19" s="128">
        <v>10</v>
      </c>
      <c r="R19" s="130"/>
      <c r="S19" s="128">
        <v>11</v>
      </c>
      <c r="T19" s="132"/>
      <c r="U19" s="129">
        <v>12</v>
      </c>
      <c r="V19" s="132"/>
    </row>
    <row r="20" spans="1:22" ht="3.75" customHeight="1" x14ac:dyDescent="0.2">
      <c r="A20" s="133"/>
      <c r="B20" s="134"/>
      <c r="C20" s="135"/>
      <c r="D20" s="136"/>
      <c r="E20" s="136"/>
      <c r="F20" s="137"/>
      <c r="G20" s="108"/>
      <c r="H20" s="138"/>
      <c r="I20" s="139"/>
      <c r="J20" s="140"/>
      <c r="K20" s="139"/>
      <c r="L20" s="140"/>
      <c r="M20" s="139"/>
      <c r="N20" s="141"/>
      <c r="O20" s="142"/>
      <c r="P20" s="140"/>
      <c r="Q20" s="139"/>
      <c r="R20" s="140"/>
      <c r="S20" s="139"/>
      <c r="T20" s="141"/>
      <c r="U20" s="142"/>
      <c r="V20" s="141"/>
    </row>
    <row r="21" spans="1:22" ht="12" customHeight="1" x14ac:dyDescent="0.2">
      <c r="A21" s="143" t="s">
        <v>59</v>
      </c>
      <c r="B21" s="144" t="s">
        <v>60</v>
      </c>
      <c r="C21" s="145" t="s">
        <v>61</v>
      </c>
      <c r="D21" s="146"/>
      <c r="E21" s="146"/>
      <c r="F21" s="147"/>
      <c r="G21" s="148" t="s">
        <v>30</v>
      </c>
      <c r="H21" s="149" t="s">
        <v>62</v>
      </c>
      <c r="I21" s="150" t="s">
        <v>63</v>
      </c>
      <c r="J21" s="151"/>
      <c r="K21" s="150" t="s">
        <v>64</v>
      </c>
      <c r="L21" s="151"/>
      <c r="M21" s="150" t="s">
        <v>65</v>
      </c>
      <c r="N21" s="152"/>
      <c r="O21" s="153" t="s">
        <v>66</v>
      </c>
      <c r="P21" s="151"/>
      <c r="Q21" s="150" t="s">
        <v>67</v>
      </c>
      <c r="R21" s="151"/>
      <c r="S21" s="150" t="s">
        <v>68</v>
      </c>
      <c r="T21" s="152"/>
      <c r="U21" s="146" t="s">
        <v>69</v>
      </c>
      <c r="V21" s="154"/>
    </row>
    <row r="22" spans="1:22" ht="12" customHeight="1" x14ac:dyDescent="0.2">
      <c r="A22" s="353" t="s">
        <v>211</v>
      </c>
      <c r="B22" s="144" t="s">
        <v>70</v>
      </c>
      <c r="C22" s="145" t="s">
        <v>71</v>
      </c>
      <c r="D22" s="146"/>
      <c r="E22" s="146"/>
      <c r="F22" s="147"/>
      <c r="G22" s="148" t="s">
        <v>72</v>
      </c>
      <c r="H22" s="149" t="s">
        <v>73</v>
      </c>
      <c r="I22" s="150" t="s">
        <v>74</v>
      </c>
      <c r="J22" s="151"/>
      <c r="K22" s="150" t="s">
        <v>75</v>
      </c>
      <c r="L22" s="151"/>
      <c r="M22" s="150" t="s">
        <v>76</v>
      </c>
      <c r="N22" s="152"/>
      <c r="O22" s="153" t="s">
        <v>77</v>
      </c>
      <c r="P22" s="151"/>
      <c r="Q22" s="150" t="s">
        <v>77</v>
      </c>
      <c r="R22" s="151"/>
      <c r="S22" s="150" t="s">
        <v>77</v>
      </c>
      <c r="T22" s="152"/>
      <c r="U22" s="146" t="s">
        <v>65</v>
      </c>
      <c r="V22" s="154"/>
    </row>
    <row r="23" spans="1:22" ht="12" customHeight="1" x14ac:dyDescent="0.2">
      <c r="A23" s="246" t="s">
        <v>212</v>
      </c>
      <c r="B23" s="144" t="s">
        <v>78</v>
      </c>
      <c r="C23" s="150"/>
      <c r="D23" s="153"/>
      <c r="E23" s="153"/>
      <c r="F23" s="151"/>
      <c r="G23" s="148" t="s">
        <v>79</v>
      </c>
      <c r="H23" s="155"/>
      <c r="I23" s="150"/>
      <c r="J23" s="151"/>
      <c r="K23" s="150"/>
      <c r="L23" s="151"/>
      <c r="M23" s="150"/>
      <c r="N23" s="152"/>
      <c r="O23" s="153" t="s">
        <v>30</v>
      </c>
      <c r="P23" s="151"/>
      <c r="Q23" s="150" t="s">
        <v>80</v>
      </c>
      <c r="R23" s="151"/>
      <c r="S23" s="150" t="s">
        <v>80</v>
      </c>
      <c r="T23" s="152"/>
      <c r="U23" s="146" t="s">
        <v>80</v>
      </c>
      <c r="V23" s="154"/>
    </row>
    <row r="24" spans="1:22" ht="12" customHeight="1" x14ac:dyDescent="0.2">
      <c r="A24" s="143" t="s">
        <v>81</v>
      </c>
      <c r="B24" s="144" t="s">
        <v>82</v>
      </c>
      <c r="C24" s="156" t="s">
        <v>83</v>
      </c>
      <c r="D24" s="157"/>
      <c r="E24" s="157"/>
      <c r="F24" s="158"/>
      <c r="G24" s="148" t="s">
        <v>84</v>
      </c>
      <c r="H24" s="155"/>
      <c r="I24" s="150" t="s">
        <v>85</v>
      </c>
      <c r="J24" s="151"/>
      <c r="K24" s="150" t="s">
        <v>86</v>
      </c>
      <c r="L24" s="151"/>
      <c r="M24" s="746" t="s">
        <v>87</v>
      </c>
      <c r="N24" s="747"/>
      <c r="O24" s="153"/>
      <c r="P24" s="151"/>
      <c r="Q24" s="150"/>
      <c r="R24" s="151"/>
      <c r="S24" s="150"/>
      <c r="T24" s="152"/>
      <c r="U24" s="726" t="s">
        <v>88</v>
      </c>
      <c r="V24" s="747"/>
    </row>
    <row r="25" spans="1:22" ht="12" customHeight="1" x14ac:dyDescent="0.2">
      <c r="A25" s="354" t="s">
        <v>210</v>
      </c>
      <c r="B25" s="144" t="s">
        <v>89</v>
      </c>
      <c r="C25" s="156" t="s">
        <v>90</v>
      </c>
      <c r="D25" s="157"/>
      <c r="E25" s="157"/>
      <c r="F25" s="158"/>
      <c r="G25" s="108"/>
      <c r="H25" s="155"/>
      <c r="I25" s="746" t="s">
        <v>91</v>
      </c>
      <c r="J25" s="763"/>
      <c r="K25" s="746" t="s">
        <v>91</v>
      </c>
      <c r="L25" s="763"/>
      <c r="M25" s="746" t="s">
        <v>92</v>
      </c>
      <c r="N25" s="747"/>
      <c r="O25" s="153"/>
      <c r="P25" s="151"/>
      <c r="Q25" s="746" t="s">
        <v>93</v>
      </c>
      <c r="R25" s="763"/>
      <c r="S25" s="746" t="s">
        <v>94</v>
      </c>
      <c r="T25" s="727"/>
      <c r="U25" s="726" t="s">
        <v>95</v>
      </c>
      <c r="V25" s="727"/>
    </row>
    <row r="26" spans="1:22" ht="12" customHeight="1" x14ac:dyDescent="0.2">
      <c r="A26" s="246" t="s">
        <v>209</v>
      </c>
      <c r="B26" s="148" t="s">
        <v>96</v>
      </c>
      <c r="C26" s="156" t="s">
        <v>97</v>
      </c>
      <c r="D26" s="157"/>
      <c r="E26" s="157"/>
      <c r="F26" s="158"/>
      <c r="G26" s="95"/>
      <c r="H26" s="159"/>
      <c r="I26" s="746" t="s">
        <v>98</v>
      </c>
      <c r="J26" s="763"/>
      <c r="K26" s="746" t="s">
        <v>99</v>
      </c>
      <c r="L26" s="763"/>
      <c r="M26" s="746" t="s">
        <v>99</v>
      </c>
      <c r="N26" s="747"/>
      <c r="O26" s="153"/>
      <c r="P26" s="151"/>
      <c r="Q26" s="746" t="s">
        <v>100</v>
      </c>
      <c r="R26" s="763"/>
      <c r="S26" s="746" t="s">
        <v>99</v>
      </c>
      <c r="T26" s="727"/>
      <c r="U26" s="726" t="s">
        <v>101</v>
      </c>
      <c r="V26" s="727"/>
    </row>
    <row r="27" spans="1:22" ht="12" customHeight="1" x14ac:dyDescent="0.2">
      <c r="A27" s="143" t="s">
        <v>208</v>
      </c>
      <c r="B27" s="148"/>
      <c r="C27" s="156" t="s">
        <v>102</v>
      </c>
      <c r="D27" s="157"/>
      <c r="E27" s="157"/>
      <c r="F27" s="158"/>
      <c r="G27" s="95"/>
      <c r="H27" s="159"/>
      <c r="I27" s="746" t="s">
        <v>103</v>
      </c>
      <c r="J27" s="763"/>
      <c r="K27" s="762">
        <v>0.45</v>
      </c>
      <c r="L27" s="763"/>
      <c r="M27" s="746" t="s">
        <v>104</v>
      </c>
      <c r="N27" s="747"/>
      <c r="O27" s="153"/>
      <c r="P27" s="151"/>
      <c r="Q27" s="150"/>
      <c r="R27" s="151"/>
      <c r="S27" s="746" t="s">
        <v>105</v>
      </c>
      <c r="T27" s="727"/>
      <c r="U27" s="726" t="s">
        <v>106</v>
      </c>
      <c r="V27" s="727"/>
    </row>
    <row r="28" spans="1:22" ht="3.75" customHeight="1" thickBot="1" x14ac:dyDescent="0.25">
      <c r="A28" s="160"/>
      <c r="B28" s="148"/>
      <c r="C28" s="156"/>
      <c r="D28" s="157"/>
      <c r="E28" s="157"/>
      <c r="F28" s="158"/>
      <c r="G28" s="95"/>
      <c r="H28" s="159"/>
      <c r="I28" s="161"/>
      <c r="J28" s="162"/>
      <c r="K28" s="163"/>
      <c r="L28" s="144"/>
      <c r="M28" s="164"/>
      <c r="N28" s="165"/>
      <c r="O28" s="153"/>
      <c r="P28" s="151"/>
      <c r="Q28" s="150"/>
      <c r="R28" s="151"/>
      <c r="S28" s="166"/>
      <c r="T28" s="167"/>
      <c r="U28" s="168"/>
      <c r="V28" s="167"/>
    </row>
    <row r="29" spans="1:22" ht="30" customHeight="1" thickTop="1" x14ac:dyDescent="0.2">
      <c r="A29" s="247"/>
      <c r="B29" s="169"/>
      <c r="C29" s="758"/>
      <c r="D29" s="759"/>
      <c r="E29" s="759"/>
      <c r="F29" s="760"/>
      <c r="G29" s="290"/>
      <c r="H29" s="170"/>
      <c r="I29" s="742" t="str">
        <f t="shared" ref="I29:I36" si="0">IF(OR($G29&gt;=40,$G29=0)," ",$H29/176)</f>
        <v xml:space="preserve"> </v>
      </c>
      <c r="J29" s="761"/>
      <c r="K29" s="742" t="str">
        <f t="shared" ref="K29:K36" si="1">IF($G29&gt;=40,$H29*0.45," ")</f>
        <v xml:space="preserve"> </v>
      </c>
      <c r="L29" s="761"/>
      <c r="M29" s="742" t="str">
        <f t="shared" ref="M29:M36" si="2">IF($G29=0," ",IF($G29&gt;=40,$K29,G29*I29))</f>
        <v xml:space="preserve"> </v>
      </c>
      <c r="N29" s="743"/>
      <c r="O29" s="738"/>
      <c r="P29" s="739"/>
      <c r="Q29" s="740"/>
      <c r="R29" s="741"/>
      <c r="S29" s="742">
        <f t="shared" ref="S29:S36" si="3">O29*Q29</f>
        <v>0</v>
      </c>
      <c r="T29" s="743"/>
      <c r="U29" s="744" t="str">
        <f t="shared" ref="U29:U36" si="4">IF(G29=0," ",M29+S29)</f>
        <v xml:space="preserve"> </v>
      </c>
      <c r="V29" s="745"/>
    </row>
    <row r="30" spans="1:22" ht="30" customHeight="1" x14ac:dyDescent="0.2">
      <c r="A30" s="247"/>
      <c r="B30" s="171"/>
      <c r="C30" s="748"/>
      <c r="D30" s="749"/>
      <c r="E30" s="749"/>
      <c r="F30" s="750"/>
      <c r="G30" s="292"/>
      <c r="H30" s="172"/>
      <c r="I30" s="734" t="str">
        <f t="shared" si="0"/>
        <v xml:space="preserve"> </v>
      </c>
      <c r="J30" s="751"/>
      <c r="K30" s="734" t="str">
        <f t="shared" si="1"/>
        <v xml:space="preserve"> </v>
      </c>
      <c r="L30" s="751"/>
      <c r="M30" s="734" t="str">
        <f t="shared" si="2"/>
        <v xml:space="preserve"> </v>
      </c>
      <c r="N30" s="735"/>
      <c r="O30" s="736"/>
      <c r="P30" s="737"/>
      <c r="Q30" s="732"/>
      <c r="R30" s="733"/>
      <c r="S30" s="734">
        <f t="shared" si="3"/>
        <v>0</v>
      </c>
      <c r="T30" s="735"/>
      <c r="U30" s="728" t="str">
        <f t="shared" si="4"/>
        <v xml:space="preserve"> </v>
      </c>
      <c r="V30" s="729"/>
    </row>
    <row r="31" spans="1:22" ht="30" customHeight="1" x14ac:dyDescent="0.2">
      <c r="A31" s="247"/>
      <c r="B31" s="171"/>
      <c r="C31" s="748"/>
      <c r="D31" s="749"/>
      <c r="E31" s="749"/>
      <c r="F31" s="750"/>
      <c r="G31" s="292"/>
      <c r="H31" s="172"/>
      <c r="I31" s="734" t="str">
        <f t="shared" si="0"/>
        <v xml:space="preserve"> </v>
      </c>
      <c r="J31" s="751"/>
      <c r="K31" s="734" t="str">
        <f t="shared" si="1"/>
        <v xml:space="preserve"> </v>
      </c>
      <c r="L31" s="751"/>
      <c r="M31" s="734" t="str">
        <f t="shared" si="2"/>
        <v xml:space="preserve"> </v>
      </c>
      <c r="N31" s="735"/>
      <c r="O31" s="730"/>
      <c r="P31" s="731"/>
      <c r="Q31" s="732"/>
      <c r="R31" s="733"/>
      <c r="S31" s="734">
        <f t="shared" si="3"/>
        <v>0</v>
      </c>
      <c r="T31" s="735"/>
      <c r="U31" s="728" t="str">
        <f t="shared" si="4"/>
        <v xml:space="preserve"> </v>
      </c>
      <c r="V31" s="729"/>
    </row>
    <row r="32" spans="1:22" ht="30" customHeight="1" x14ac:dyDescent="0.2">
      <c r="A32" s="247"/>
      <c r="B32" s="171"/>
      <c r="C32" s="748"/>
      <c r="D32" s="749"/>
      <c r="E32" s="749"/>
      <c r="F32" s="750"/>
      <c r="G32" s="292"/>
      <c r="H32" s="172"/>
      <c r="I32" s="734" t="str">
        <f t="shared" si="0"/>
        <v xml:space="preserve"> </v>
      </c>
      <c r="J32" s="751"/>
      <c r="K32" s="734" t="str">
        <f t="shared" si="1"/>
        <v xml:space="preserve"> </v>
      </c>
      <c r="L32" s="751"/>
      <c r="M32" s="734" t="str">
        <f t="shared" si="2"/>
        <v xml:space="preserve"> </v>
      </c>
      <c r="N32" s="735"/>
      <c r="O32" s="730"/>
      <c r="P32" s="731"/>
      <c r="Q32" s="732"/>
      <c r="R32" s="733"/>
      <c r="S32" s="734">
        <f t="shared" si="3"/>
        <v>0</v>
      </c>
      <c r="T32" s="735"/>
      <c r="U32" s="728" t="str">
        <f t="shared" si="4"/>
        <v xml:space="preserve"> </v>
      </c>
      <c r="V32" s="729"/>
    </row>
    <row r="33" spans="1:22" ht="30" customHeight="1" x14ac:dyDescent="0.2">
      <c r="A33" s="247"/>
      <c r="B33" s="171"/>
      <c r="C33" s="748"/>
      <c r="D33" s="749"/>
      <c r="E33" s="749"/>
      <c r="F33" s="750"/>
      <c r="G33" s="292"/>
      <c r="H33" s="172"/>
      <c r="I33" s="734" t="str">
        <f t="shared" si="0"/>
        <v xml:space="preserve"> </v>
      </c>
      <c r="J33" s="751"/>
      <c r="K33" s="734" t="str">
        <f t="shared" si="1"/>
        <v xml:space="preserve"> </v>
      </c>
      <c r="L33" s="751"/>
      <c r="M33" s="734" t="str">
        <f t="shared" si="2"/>
        <v xml:space="preserve"> </v>
      </c>
      <c r="N33" s="735"/>
      <c r="O33" s="730"/>
      <c r="P33" s="731"/>
      <c r="Q33" s="732"/>
      <c r="R33" s="733"/>
      <c r="S33" s="734">
        <f t="shared" si="3"/>
        <v>0</v>
      </c>
      <c r="T33" s="735"/>
      <c r="U33" s="728" t="str">
        <f t="shared" si="4"/>
        <v xml:space="preserve"> </v>
      </c>
      <c r="V33" s="729"/>
    </row>
    <row r="34" spans="1:22" ht="30" customHeight="1" x14ac:dyDescent="0.2">
      <c r="A34" s="247"/>
      <c r="B34" s="171"/>
      <c r="C34" s="748"/>
      <c r="D34" s="749"/>
      <c r="E34" s="749"/>
      <c r="F34" s="750"/>
      <c r="G34" s="292"/>
      <c r="H34" s="172"/>
      <c r="I34" s="734" t="str">
        <f t="shared" si="0"/>
        <v xml:space="preserve"> </v>
      </c>
      <c r="J34" s="751"/>
      <c r="K34" s="734" t="str">
        <f t="shared" si="1"/>
        <v xml:space="preserve"> </v>
      </c>
      <c r="L34" s="751"/>
      <c r="M34" s="734" t="str">
        <f t="shared" si="2"/>
        <v xml:space="preserve"> </v>
      </c>
      <c r="N34" s="735"/>
      <c r="O34" s="730"/>
      <c r="P34" s="731"/>
      <c r="Q34" s="732"/>
      <c r="R34" s="733"/>
      <c r="S34" s="734">
        <f t="shared" si="3"/>
        <v>0</v>
      </c>
      <c r="T34" s="735"/>
      <c r="U34" s="728" t="str">
        <f t="shared" si="4"/>
        <v xml:space="preserve"> </v>
      </c>
      <c r="V34" s="729"/>
    </row>
    <row r="35" spans="1:22" ht="30" customHeight="1" x14ac:dyDescent="0.2">
      <c r="A35" s="247"/>
      <c r="B35" s="171"/>
      <c r="C35" s="748"/>
      <c r="D35" s="749"/>
      <c r="E35" s="749"/>
      <c r="F35" s="750"/>
      <c r="G35" s="292"/>
      <c r="H35" s="172"/>
      <c r="I35" s="734" t="str">
        <f t="shared" si="0"/>
        <v xml:space="preserve"> </v>
      </c>
      <c r="J35" s="751"/>
      <c r="K35" s="734" t="str">
        <f t="shared" si="1"/>
        <v xml:space="preserve"> </v>
      </c>
      <c r="L35" s="751"/>
      <c r="M35" s="734" t="str">
        <f t="shared" si="2"/>
        <v xml:space="preserve"> </v>
      </c>
      <c r="N35" s="735"/>
      <c r="O35" s="730"/>
      <c r="P35" s="731"/>
      <c r="Q35" s="732"/>
      <c r="R35" s="733"/>
      <c r="S35" s="734">
        <f t="shared" si="3"/>
        <v>0</v>
      </c>
      <c r="T35" s="735"/>
      <c r="U35" s="728" t="str">
        <f t="shared" si="4"/>
        <v xml:space="preserve"> </v>
      </c>
      <c r="V35" s="729"/>
    </row>
    <row r="36" spans="1:22" ht="30" customHeight="1" x14ac:dyDescent="0.2">
      <c r="A36" s="247"/>
      <c r="B36" s="171"/>
      <c r="C36" s="748"/>
      <c r="D36" s="749"/>
      <c r="E36" s="749"/>
      <c r="F36" s="750"/>
      <c r="G36" s="292"/>
      <c r="H36" s="172"/>
      <c r="I36" s="734" t="str">
        <f t="shared" si="0"/>
        <v xml:space="preserve"> </v>
      </c>
      <c r="J36" s="751"/>
      <c r="K36" s="734" t="str">
        <f t="shared" si="1"/>
        <v xml:space="preserve"> </v>
      </c>
      <c r="L36" s="751"/>
      <c r="M36" s="734" t="str">
        <f t="shared" si="2"/>
        <v xml:space="preserve"> </v>
      </c>
      <c r="N36" s="735"/>
      <c r="O36" s="730"/>
      <c r="P36" s="731"/>
      <c r="Q36" s="732"/>
      <c r="R36" s="733"/>
      <c r="S36" s="734">
        <f t="shared" si="3"/>
        <v>0</v>
      </c>
      <c r="T36" s="735"/>
      <c r="U36" s="728" t="str">
        <f t="shared" si="4"/>
        <v xml:space="preserve"> </v>
      </c>
      <c r="V36" s="729"/>
    </row>
    <row r="37" spans="1:22" ht="26.25" customHeight="1" thickBot="1" x14ac:dyDescent="0.25">
      <c r="A37" s="334"/>
      <c r="B37" s="287"/>
      <c r="C37" s="335"/>
      <c r="D37" s="105"/>
      <c r="E37" s="105"/>
      <c r="F37" s="105"/>
      <c r="G37" s="287"/>
      <c r="H37" s="252"/>
      <c r="I37" s="252"/>
      <c r="J37" s="105"/>
      <c r="K37" s="252"/>
      <c r="L37" s="105"/>
      <c r="M37" s="722" t="s">
        <v>181</v>
      </c>
      <c r="N37" s="722"/>
      <c r="O37" s="722"/>
      <c r="P37" s="722"/>
      <c r="Q37" s="722"/>
      <c r="R37" s="722"/>
      <c r="S37" s="722"/>
      <c r="T37" s="723"/>
      <c r="U37" s="724">
        <f>'BDC 124E.1 (2)'!U38:V38</f>
        <v>0</v>
      </c>
      <c r="V37" s="725"/>
    </row>
    <row r="38" spans="1:22" ht="26.25" customHeight="1" thickTop="1" thickBot="1" x14ac:dyDescent="0.25">
      <c r="A38" s="752" t="s">
        <v>177</v>
      </c>
      <c r="B38" s="753"/>
      <c r="C38" s="753"/>
      <c r="D38" s="753"/>
      <c r="E38" s="753"/>
      <c r="F38" s="753"/>
      <c r="G38" s="753"/>
      <c r="H38" s="249"/>
      <c r="I38" s="249"/>
      <c r="J38" s="249"/>
      <c r="K38" s="756" t="s">
        <v>165</v>
      </c>
      <c r="L38" s="756"/>
      <c r="M38" s="756"/>
      <c r="N38" s="756"/>
      <c r="O38" s="756"/>
      <c r="P38" s="756"/>
      <c r="Q38" s="756"/>
      <c r="R38" s="756"/>
      <c r="S38" s="756"/>
      <c r="T38" s="757"/>
      <c r="U38" s="754">
        <f>SUM(U29:U37)</f>
        <v>0</v>
      </c>
      <c r="V38" s="755"/>
    </row>
    <row r="39" spans="1:22" ht="15.75" thickTop="1" x14ac:dyDescent="0.2">
      <c r="A39" s="173" t="s">
        <v>233</v>
      </c>
      <c r="B39" s="17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</sheetData>
  <sheetProtection algorithmName="SHA-512" hashValue="SRyy0l0bSdcFYp7KV/Zl29f+U78UteqPk+RtoOVAA5EOCkW+MfS8C+ifkQLdrVvCiayom7r4qqzglGoNMsSEQw==" saltValue="4GRT80fhMm4XSYOfq1uJTQ==" spinCount="100000" sheet="1" objects="1" selectLockedCells="1"/>
  <mergeCells count="102">
    <mergeCell ref="N13:V13"/>
    <mergeCell ref="A6:L6"/>
    <mergeCell ref="D11:J11"/>
    <mergeCell ref="U6:V6"/>
    <mergeCell ref="M8:O8"/>
    <mergeCell ref="D8:J8"/>
    <mergeCell ref="D9:J9"/>
    <mergeCell ref="D10:J10"/>
    <mergeCell ref="S11:T11"/>
    <mergeCell ref="Q11:R11"/>
    <mergeCell ref="M14:V14"/>
    <mergeCell ref="M15:V15"/>
    <mergeCell ref="M16:V16"/>
    <mergeCell ref="M26:N26"/>
    <mergeCell ref="U24:V24"/>
    <mergeCell ref="Q25:R25"/>
    <mergeCell ref="Q26:R26"/>
    <mergeCell ref="S25:T25"/>
    <mergeCell ref="S26:T26"/>
    <mergeCell ref="U26:V26"/>
    <mergeCell ref="U25:V25"/>
    <mergeCell ref="C29:F29"/>
    <mergeCell ref="I29:J29"/>
    <mergeCell ref="K29:L29"/>
    <mergeCell ref="M29:N29"/>
    <mergeCell ref="K27:L27"/>
    <mergeCell ref="I27:J27"/>
    <mergeCell ref="M17:V17"/>
    <mergeCell ref="M24:N24"/>
    <mergeCell ref="M25:N25"/>
    <mergeCell ref="I25:J25"/>
    <mergeCell ref="I26:J26"/>
    <mergeCell ref="K25:L25"/>
    <mergeCell ref="K26:L26"/>
    <mergeCell ref="C30:F30"/>
    <mergeCell ref="I30:J30"/>
    <mergeCell ref="K30:L30"/>
    <mergeCell ref="M30:N30"/>
    <mergeCell ref="O31:P31"/>
    <mergeCell ref="Q31:R31"/>
    <mergeCell ref="S31:T31"/>
    <mergeCell ref="U31:V31"/>
    <mergeCell ref="C31:F31"/>
    <mergeCell ref="I31:J31"/>
    <mergeCell ref="K31:L31"/>
    <mergeCell ref="M31:N31"/>
    <mergeCell ref="C32:F32"/>
    <mergeCell ref="I32:J32"/>
    <mergeCell ref="K32:L32"/>
    <mergeCell ref="M32:N32"/>
    <mergeCell ref="S33:T33"/>
    <mergeCell ref="U33:V33"/>
    <mergeCell ref="C33:F33"/>
    <mergeCell ref="I33:J33"/>
    <mergeCell ref="K33:L33"/>
    <mergeCell ref="M33:N33"/>
    <mergeCell ref="C34:F34"/>
    <mergeCell ref="I34:J34"/>
    <mergeCell ref="K34:L34"/>
    <mergeCell ref="A38:G38"/>
    <mergeCell ref="U38:V38"/>
    <mergeCell ref="S27:T27"/>
    <mergeCell ref="C36:F36"/>
    <mergeCell ref="I36:J36"/>
    <mergeCell ref="K36:L36"/>
    <mergeCell ref="M36:N36"/>
    <mergeCell ref="C35:F35"/>
    <mergeCell ref="I35:J35"/>
    <mergeCell ref="K35:L35"/>
    <mergeCell ref="K38:T38"/>
    <mergeCell ref="M35:N35"/>
    <mergeCell ref="O34:P34"/>
    <mergeCell ref="S34:T34"/>
    <mergeCell ref="O36:P36"/>
    <mergeCell ref="Q36:R36"/>
    <mergeCell ref="S36:T36"/>
    <mergeCell ref="O35:P35"/>
    <mergeCell ref="Q35:R35"/>
    <mergeCell ref="S35:T35"/>
    <mergeCell ref="U36:V36"/>
    <mergeCell ref="M37:T37"/>
    <mergeCell ref="U37:V37"/>
    <mergeCell ref="U27:V27"/>
    <mergeCell ref="U34:V34"/>
    <mergeCell ref="O33:P33"/>
    <mergeCell ref="Q33:R33"/>
    <mergeCell ref="U35:V35"/>
    <mergeCell ref="Q34:R34"/>
    <mergeCell ref="M34:N34"/>
    <mergeCell ref="O32:P32"/>
    <mergeCell ref="Q32:R32"/>
    <mergeCell ref="S32:T32"/>
    <mergeCell ref="U32:V32"/>
    <mergeCell ref="O30:P30"/>
    <mergeCell ref="Q30:R30"/>
    <mergeCell ref="S30:T30"/>
    <mergeCell ref="U30:V30"/>
    <mergeCell ref="O29:P29"/>
    <mergeCell ref="Q29:R29"/>
    <mergeCell ref="S29:T29"/>
    <mergeCell ref="U29:V29"/>
    <mergeCell ref="M27:N27"/>
  </mergeCells>
  <phoneticPr fontId="5" type="noConversion"/>
  <dataValidations count="1">
    <dataValidation type="decimal" allowBlank="1" showInputMessage="1" showErrorMessage="1" error="This entry must be less than 1000." sqref="G29:G36 O29:P36" xr:uid="{00000000-0002-0000-1400-000000000000}">
      <formula1>0</formula1>
      <formula2>999.99</formula2>
    </dataValidation>
  </dataValidations>
  <printOptions horizontalCentered="1" verticalCentered="1"/>
  <pageMargins left="0" right="0" top="0" bottom="0" header="0" footer="0"/>
  <pageSetup scale="9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5:W40"/>
  <sheetViews>
    <sheetView showGridLines="0" showRowColHeaders="0" showZeros="0" zoomScaleNormal="100" zoomScaleSheetLayoutView="100" workbookViewId="0">
      <selection activeCell="R8" sqref="R8"/>
    </sheetView>
  </sheetViews>
  <sheetFormatPr defaultColWidth="11.42578125" defaultRowHeight="15" x14ac:dyDescent="0.2"/>
  <cols>
    <col min="1" max="1" width="7.7109375" style="96" customWidth="1"/>
    <col min="2" max="2" width="6.140625" style="96" customWidth="1"/>
    <col min="3" max="5" width="6.42578125" style="96" customWidth="1"/>
    <col min="6" max="6" width="5.85546875" style="96" customWidth="1"/>
    <col min="7" max="7" width="7" style="96" customWidth="1"/>
    <col min="8" max="8" width="10.5703125" style="96" customWidth="1"/>
    <col min="9" max="9" width="5.140625" style="96" customWidth="1"/>
    <col min="10" max="11" width="5.28515625" style="96" customWidth="1"/>
    <col min="12" max="12" width="5.5703125" style="96" customWidth="1"/>
    <col min="13" max="13" width="8.42578125" style="96" customWidth="1"/>
    <col min="14" max="14" width="4" style="96" customWidth="1"/>
    <col min="15" max="15" width="6.7109375" style="96" customWidth="1"/>
    <col min="16" max="16" width="3.7109375" style="96" customWidth="1"/>
    <col min="17" max="17" width="5.5703125" style="96" customWidth="1"/>
    <col min="18" max="18" width="3.42578125" style="96" customWidth="1"/>
    <col min="19" max="19" width="6.140625" style="96" customWidth="1"/>
    <col min="20" max="20" width="6.85546875" style="96" customWidth="1"/>
    <col min="21" max="21" width="6.140625" style="96" customWidth="1"/>
    <col min="22" max="22" width="11.85546875" style="96" customWidth="1"/>
    <col min="23" max="16384" width="11.42578125" style="96"/>
  </cols>
  <sheetData>
    <row r="5" spans="1:23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ht="21.2" customHeight="1" x14ac:dyDescent="0.3">
      <c r="A6" s="772" t="s">
        <v>176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95"/>
      <c r="N6" s="95"/>
      <c r="O6" s="95"/>
      <c r="P6" s="95"/>
      <c r="Q6" s="95"/>
      <c r="R6" s="95"/>
      <c r="S6" s="95"/>
      <c r="T6" s="97" t="s">
        <v>0</v>
      </c>
      <c r="U6" s="774">
        <f>'BDC 274.1'!V7</f>
        <v>0</v>
      </c>
      <c r="V6" s="774"/>
    </row>
    <row r="7" spans="1:23" ht="3.75" customHeight="1" thickBo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3" ht="18" customHeight="1" thickTop="1" x14ac:dyDescent="0.2">
      <c r="A8" s="98" t="s">
        <v>178</v>
      </c>
      <c r="B8" s="99"/>
      <c r="C8" s="99"/>
      <c r="D8" s="776">
        <f>'BDC 274.1'!F9</f>
        <v>0</v>
      </c>
      <c r="E8" s="776"/>
      <c r="F8" s="776"/>
      <c r="G8" s="776"/>
      <c r="H8" s="776"/>
      <c r="I8" s="776"/>
      <c r="J8" s="776"/>
      <c r="K8" s="100"/>
      <c r="L8" s="99"/>
      <c r="M8" s="775" t="s">
        <v>45</v>
      </c>
      <c r="N8" s="775"/>
      <c r="O8" s="775"/>
      <c r="P8" s="310">
        <v>2</v>
      </c>
      <c r="Q8" s="103" t="s">
        <v>25</v>
      </c>
      <c r="R8" s="102"/>
      <c r="S8" s="99"/>
      <c r="T8" s="99"/>
      <c r="U8" s="101" t="s">
        <v>2</v>
      </c>
      <c r="V8" s="284">
        <f>'BDC 274.1'!V9</f>
        <v>0</v>
      </c>
    </row>
    <row r="9" spans="1:23" x14ac:dyDescent="0.2">
      <c r="A9" s="104" t="s">
        <v>46</v>
      </c>
      <c r="B9" s="105"/>
      <c r="C9" s="106"/>
      <c r="D9" s="777">
        <f>'BDC 274.1'!F10</f>
        <v>0</v>
      </c>
      <c r="E9" s="777"/>
      <c r="F9" s="777"/>
      <c r="G9" s="777"/>
      <c r="H9" s="777"/>
      <c r="I9" s="777"/>
      <c r="J9" s="777"/>
      <c r="K9" s="107"/>
      <c r="L9" s="95"/>
      <c r="M9" s="108" t="s">
        <v>47</v>
      </c>
      <c r="N9" s="109"/>
      <c r="O9" s="110"/>
      <c r="P9" s="314"/>
      <c r="Q9" s="314"/>
      <c r="R9" s="111"/>
      <c r="S9" s="312"/>
      <c r="T9" s="106"/>
      <c r="U9" s="106"/>
      <c r="V9" s="112"/>
    </row>
    <row r="10" spans="1:23" x14ac:dyDescent="0.2">
      <c r="A10" s="113"/>
      <c r="B10" s="106"/>
      <c r="C10" s="106"/>
      <c r="D10" s="773">
        <f>'BDC 274.1'!F11</f>
        <v>0</v>
      </c>
      <c r="E10" s="773"/>
      <c r="F10" s="773"/>
      <c r="G10" s="773"/>
      <c r="H10" s="773"/>
      <c r="I10" s="773"/>
      <c r="J10" s="773"/>
      <c r="K10" s="107"/>
      <c r="L10" s="95"/>
      <c r="M10" s="108" t="s">
        <v>48</v>
      </c>
      <c r="N10" s="109"/>
      <c r="O10" s="110"/>
      <c r="P10" s="314"/>
      <c r="Q10" s="314"/>
      <c r="R10" s="311"/>
      <c r="S10" s="313"/>
      <c r="T10" s="106"/>
      <c r="U10" s="285" t="s">
        <v>199</v>
      </c>
      <c r="V10" s="286">
        <f>'BDC 274.1'!V10</f>
        <v>0</v>
      </c>
    </row>
    <row r="11" spans="1:23" x14ac:dyDescent="0.2">
      <c r="A11" s="104" t="s">
        <v>49</v>
      </c>
      <c r="B11" s="105"/>
      <c r="C11" s="105"/>
      <c r="D11" s="773">
        <f>'BDC 274.1'!F12</f>
        <v>0</v>
      </c>
      <c r="E11" s="773"/>
      <c r="F11" s="773"/>
      <c r="G11" s="773"/>
      <c r="H11" s="773"/>
      <c r="I11" s="773"/>
      <c r="J11" s="773"/>
      <c r="K11" s="107"/>
      <c r="L11" s="95"/>
      <c r="M11" s="108" t="s">
        <v>50</v>
      </c>
      <c r="N11" s="114"/>
      <c r="O11" s="115"/>
      <c r="P11" s="314"/>
      <c r="Q11" s="779" t="s">
        <v>4</v>
      </c>
      <c r="R11" s="779"/>
      <c r="S11" s="778">
        <f>'BDC 274.1'!S11</f>
        <v>0</v>
      </c>
      <c r="T11" s="778"/>
      <c r="U11" s="287" t="s">
        <v>5</v>
      </c>
      <c r="V11" s="288">
        <f>'BDC 274.1'!V11</f>
        <v>0</v>
      </c>
      <c r="W11" s="289"/>
    </row>
    <row r="12" spans="1:23" ht="7.5" customHeight="1" thickBot="1" x14ac:dyDescent="0.25">
      <c r="A12" s="113"/>
      <c r="B12" s="106"/>
      <c r="C12" s="106"/>
      <c r="D12" s="95"/>
      <c r="E12" s="95"/>
      <c r="F12" s="95"/>
      <c r="G12" s="95"/>
      <c r="H12" s="95"/>
      <c r="I12" s="95"/>
      <c r="J12" s="95"/>
      <c r="K12" s="95"/>
      <c r="L12" s="95"/>
      <c r="M12" s="106"/>
      <c r="N12" s="106"/>
      <c r="O12" s="106"/>
      <c r="P12" s="106"/>
      <c r="Q12" s="106"/>
      <c r="R12" s="106"/>
      <c r="S12" s="106"/>
      <c r="T12" s="106"/>
      <c r="U12" s="106"/>
      <c r="V12" s="116"/>
    </row>
    <row r="13" spans="1:23" ht="15.75" thickTop="1" x14ac:dyDescent="0.2">
      <c r="A13" s="117" t="s">
        <v>51</v>
      </c>
      <c r="B13" s="118" t="s">
        <v>52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19" t="s">
        <v>33</v>
      </c>
      <c r="N13" s="770"/>
      <c r="O13" s="770"/>
      <c r="P13" s="770"/>
      <c r="Q13" s="770"/>
      <c r="R13" s="770"/>
      <c r="S13" s="770"/>
      <c r="T13" s="770"/>
      <c r="U13" s="770"/>
      <c r="V13" s="771"/>
    </row>
    <row r="14" spans="1:23" x14ac:dyDescent="0.2">
      <c r="A14" s="120" t="s">
        <v>53</v>
      </c>
      <c r="B14" s="108" t="s">
        <v>201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767"/>
      <c r="N14" s="768"/>
      <c r="O14" s="768"/>
      <c r="P14" s="768"/>
      <c r="Q14" s="768"/>
      <c r="R14" s="768"/>
      <c r="S14" s="768"/>
      <c r="T14" s="768"/>
      <c r="U14" s="768"/>
      <c r="V14" s="769"/>
    </row>
    <row r="15" spans="1:23" x14ac:dyDescent="0.2">
      <c r="A15" s="120"/>
      <c r="B15" s="121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764"/>
      <c r="N15" s="765"/>
      <c r="O15" s="765"/>
      <c r="P15" s="765"/>
      <c r="Q15" s="765"/>
      <c r="R15" s="765"/>
      <c r="S15" s="765"/>
      <c r="T15" s="765"/>
      <c r="U15" s="765"/>
      <c r="V15" s="766"/>
    </row>
    <row r="16" spans="1:23" x14ac:dyDescent="0.2">
      <c r="A16" s="120" t="s">
        <v>55</v>
      </c>
      <c r="B16" s="108" t="s">
        <v>56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764"/>
      <c r="N16" s="765"/>
      <c r="O16" s="765"/>
      <c r="P16" s="765"/>
      <c r="Q16" s="765"/>
      <c r="R16" s="765"/>
      <c r="S16" s="765"/>
      <c r="T16" s="765"/>
      <c r="U16" s="765"/>
      <c r="V16" s="766"/>
    </row>
    <row r="17" spans="1:22" x14ac:dyDescent="0.2">
      <c r="A17" s="120" t="s">
        <v>57</v>
      </c>
      <c r="B17" s="108" t="s">
        <v>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764"/>
      <c r="N17" s="765"/>
      <c r="O17" s="765"/>
      <c r="P17" s="765"/>
      <c r="Q17" s="765"/>
      <c r="R17" s="765"/>
      <c r="S17" s="765"/>
      <c r="T17" s="765"/>
      <c r="U17" s="765"/>
      <c r="V17" s="766"/>
    </row>
    <row r="18" spans="1:22" ht="6.75" customHeight="1" x14ac:dyDescent="0.2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5"/>
    </row>
    <row r="19" spans="1:22" x14ac:dyDescent="0.2">
      <c r="A19" s="126">
        <v>1</v>
      </c>
      <c r="B19" s="127">
        <v>2</v>
      </c>
      <c r="C19" s="128">
        <v>3</v>
      </c>
      <c r="D19" s="129"/>
      <c r="E19" s="129"/>
      <c r="F19" s="130"/>
      <c r="G19" s="131">
        <v>4</v>
      </c>
      <c r="H19" s="127">
        <v>5</v>
      </c>
      <c r="I19" s="128">
        <v>6</v>
      </c>
      <c r="J19" s="130"/>
      <c r="K19" s="128">
        <v>7</v>
      </c>
      <c r="L19" s="130"/>
      <c r="M19" s="128">
        <v>8</v>
      </c>
      <c r="N19" s="132"/>
      <c r="O19" s="129">
        <v>9</v>
      </c>
      <c r="P19" s="130"/>
      <c r="Q19" s="128">
        <v>10</v>
      </c>
      <c r="R19" s="130"/>
      <c r="S19" s="128">
        <v>11</v>
      </c>
      <c r="T19" s="132"/>
      <c r="U19" s="129">
        <v>12</v>
      </c>
      <c r="V19" s="132"/>
    </row>
    <row r="20" spans="1:22" ht="3.75" customHeight="1" x14ac:dyDescent="0.2">
      <c r="A20" s="133"/>
      <c r="B20" s="134"/>
      <c r="C20" s="135"/>
      <c r="D20" s="136"/>
      <c r="E20" s="136"/>
      <c r="F20" s="137"/>
      <c r="G20" s="108"/>
      <c r="H20" s="138"/>
      <c r="I20" s="139"/>
      <c r="J20" s="140"/>
      <c r="K20" s="139"/>
      <c r="L20" s="140"/>
      <c r="M20" s="139"/>
      <c r="N20" s="141"/>
      <c r="O20" s="142"/>
      <c r="P20" s="140"/>
      <c r="Q20" s="139"/>
      <c r="R20" s="140"/>
      <c r="S20" s="139"/>
      <c r="T20" s="141"/>
      <c r="U20" s="142"/>
      <c r="V20" s="141"/>
    </row>
    <row r="21" spans="1:22" ht="12" customHeight="1" x14ac:dyDescent="0.2">
      <c r="A21" s="143" t="s">
        <v>59</v>
      </c>
      <c r="B21" s="144" t="s">
        <v>60</v>
      </c>
      <c r="C21" s="145" t="s">
        <v>61</v>
      </c>
      <c r="D21" s="146"/>
      <c r="E21" s="146"/>
      <c r="F21" s="147"/>
      <c r="G21" s="148" t="s">
        <v>30</v>
      </c>
      <c r="H21" s="149" t="s">
        <v>62</v>
      </c>
      <c r="I21" s="150" t="s">
        <v>63</v>
      </c>
      <c r="J21" s="151"/>
      <c r="K21" s="150" t="s">
        <v>64</v>
      </c>
      <c r="L21" s="151"/>
      <c r="M21" s="150" t="s">
        <v>65</v>
      </c>
      <c r="N21" s="152"/>
      <c r="O21" s="153" t="s">
        <v>66</v>
      </c>
      <c r="P21" s="151"/>
      <c r="Q21" s="150" t="s">
        <v>67</v>
      </c>
      <c r="R21" s="151"/>
      <c r="S21" s="150" t="s">
        <v>68</v>
      </c>
      <c r="T21" s="152"/>
      <c r="U21" s="146" t="s">
        <v>69</v>
      </c>
      <c r="V21" s="154"/>
    </row>
    <row r="22" spans="1:22" ht="12" customHeight="1" x14ac:dyDescent="0.2">
      <c r="A22" s="353" t="s">
        <v>211</v>
      </c>
      <c r="B22" s="144" t="s">
        <v>70</v>
      </c>
      <c r="C22" s="145" t="s">
        <v>71</v>
      </c>
      <c r="D22" s="146"/>
      <c r="E22" s="146"/>
      <c r="F22" s="147"/>
      <c r="G22" s="148" t="s">
        <v>72</v>
      </c>
      <c r="H22" s="149" t="s">
        <v>73</v>
      </c>
      <c r="I22" s="150" t="s">
        <v>74</v>
      </c>
      <c r="J22" s="151"/>
      <c r="K22" s="150" t="s">
        <v>75</v>
      </c>
      <c r="L22" s="151"/>
      <c r="M22" s="150" t="s">
        <v>76</v>
      </c>
      <c r="N22" s="152"/>
      <c r="O22" s="153" t="s">
        <v>77</v>
      </c>
      <c r="P22" s="151"/>
      <c r="Q22" s="150" t="s">
        <v>77</v>
      </c>
      <c r="R22" s="151"/>
      <c r="S22" s="150" t="s">
        <v>77</v>
      </c>
      <c r="T22" s="152"/>
      <c r="U22" s="146" t="s">
        <v>65</v>
      </c>
      <c r="V22" s="154"/>
    </row>
    <row r="23" spans="1:22" ht="12" customHeight="1" x14ac:dyDescent="0.2">
      <c r="A23" s="246" t="s">
        <v>212</v>
      </c>
      <c r="B23" s="144" t="s">
        <v>78</v>
      </c>
      <c r="C23" s="150"/>
      <c r="D23" s="153"/>
      <c r="E23" s="153"/>
      <c r="F23" s="151"/>
      <c r="G23" s="148" t="s">
        <v>79</v>
      </c>
      <c r="H23" s="155"/>
      <c r="I23" s="150"/>
      <c r="J23" s="151"/>
      <c r="K23" s="150"/>
      <c r="L23" s="151"/>
      <c r="M23" s="150"/>
      <c r="N23" s="152"/>
      <c r="O23" s="153" t="s">
        <v>30</v>
      </c>
      <c r="P23" s="151"/>
      <c r="Q23" s="150" t="s">
        <v>80</v>
      </c>
      <c r="R23" s="151"/>
      <c r="S23" s="150" t="s">
        <v>80</v>
      </c>
      <c r="T23" s="152"/>
      <c r="U23" s="146" t="s">
        <v>80</v>
      </c>
      <c r="V23" s="154"/>
    </row>
    <row r="24" spans="1:22" ht="12" customHeight="1" x14ac:dyDescent="0.2">
      <c r="A24" s="143" t="s">
        <v>81</v>
      </c>
      <c r="B24" s="144" t="s">
        <v>82</v>
      </c>
      <c r="C24" s="156" t="s">
        <v>83</v>
      </c>
      <c r="D24" s="157"/>
      <c r="E24" s="157"/>
      <c r="F24" s="158"/>
      <c r="G24" s="148" t="s">
        <v>84</v>
      </c>
      <c r="H24" s="155"/>
      <c r="I24" s="150" t="s">
        <v>85</v>
      </c>
      <c r="J24" s="151"/>
      <c r="K24" s="150" t="s">
        <v>86</v>
      </c>
      <c r="L24" s="151"/>
      <c r="M24" s="746" t="s">
        <v>87</v>
      </c>
      <c r="N24" s="747"/>
      <c r="O24" s="153"/>
      <c r="P24" s="151"/>
      <c r="Q24" s="150"/>
      <c r="R24" s="151"/>
      <c r="S24" s="150"/>
      <c r="T24" s="152"/>
      <c r="U24" s="726" t="s">
        <v>88</v>
      </c>
      <c r="V24" s="747"/>
    </row>
    <row r="25" spans="1:22" ht="12" customHeight="1" x14ac:dyDescent="0.2">
      <c r="A25" s="354" t="s">
        <v>210</v>
      </c>
      <c r="B25" s="144" t="s">
        <v>89</v>
      </c>
      <c r="C25" s="156" t="s">
        <v>90</v>
      </c>
      <c r="D25" s="157"/>
      <c r="E25" s="157"/>
      <c r="F25" s="158"/>
      <c r="G25" s="108"/>
      <c r="H25" s="155"/>
      <c r="I25" s="746" t="s">
        <v>91</v>
      </c>
      <c r="J25" s="763"/>
      <c r="K25" s="746" t="s">
        <v>91</v>
      </c>
      <c r="L25" s="763"/>
      <c r="M25" s="746" t="s">
        <v>92</v>
      </c>
      <c r="N25" s="747"/>
      <c r="O25" s="153"/>
      <c r="P25" s="151"/>
      <c r="Q25" s="746" t="s">
        <v>93</v>
      </c>
      <c r="R25" s="763"/>
      <c r="S25" s="746" t="s">
        <v>94</v>
      </c>
      <c r="T25" s="727"/>
      <c r="U25" s="726" t="s">
        <v>95</v>
      </c>
      <c r="V25" s="727"/>
    </row>
    <row r="26" spans="1:22" ht="12" customHeight="1" x14ac:dyDescent="0.2">
      <c r="A26" s="246" t="s">
        <v>209</v>
      </c>
      <c r="B26" s="148" t="s">
        <v>96</v>
      </c>
      <c r="C26" s="156" t="s">
        <v>97</v>
      </c>
      <c r="D26" s="157"/>
      <c r="E26" s="157"/>
      <c r="F26" s="158"/>
      <c r="G26" s="95"/>
      <c r="H26" s="159"/>
      <c r="I26" s="746" t="s">
        <v>98</v>
      </c>
      <c r="J26" s="763"/>
      <c r="K26" s="746" t="s">
        <v>99</v>
      </c>
      <c r="L26" s="763"/>
      <c r="M26" s="746" t="s">
        <v>99</v>
      </c>
      <c r="N26" s="747"/>
      <c r="O26" s="153"/>
      <c r="P26" s="151"/>
      <c r="Q26" s="746" t="s">
        <v>100</v>
      </c>
      <c r="R26" s="763"/>
      <c r="S26" s="746" t="s">
        <v>99</v>
      </c>
      <c r="T26" s="727"/>
      <c r="U26" s="726" t="s">
        <v>101</v>
      </c>
      <c r="V26" s="727"/>
    </row>
    <row r="27" spans="1:22" ht="12" customHeight="1" x14ac:dyDescent="0.2">
      <c r="A27" s="143" t="s">
        <v>208</v>
      </c>
      <c r="B27" s="148"/>
      <c r="C27" s="156" t="s">
        <v>102</v>
      </c>
      <c r="D27" s="157"/>
      <c r="E27" s="157"/>
      <c r="F27" s="158"/>
      <c r="G27" s="95"/>
      <c r="H27" s="159"/>
      <c r="I27" s="746" t="s">
        <v>103</v>
      </c>
      <c r="J27" s="763"/>
      <c r="K27" s="762">
        <v>0.45</v>
      </c>
      <c r="L27" s="763"/>
      <c r="M27" s="746" t="s">
        <v>104</v>
      </c>
      <c r="N27" s="747"/>
      <c r="O27" s="153"/>
      <c r="P27" s="151"/>
      <c r="Q27" s="150"/>
      <c r="R27" s="151"/>
      <c r="S27" s="746" t="s">
        <v>105</v>
      </c>
      <c r="T27" s="727"/>
      <c r="U27" s="726" t="s">
        <v>106</v>
      </c>
      <c r="V27" s="727"/>
    </row>
    <row r="28" spans="1:22" ht="3.75" customHeight="1" thickBot="1" x14ac:dyDescent="0.25">
      <c r="A28" s="160"/>
      <c r="B28" s="148"/>
      <c r="C28" s="156"/>
      <c r="D28" s="157"/>
      <c r="E28" s="157"/>
      <c r="F28" s="158"/>
      <c r="G28" s="95"/>
      <c r="H28" s="159"/>
      <c r="I28" s="161"/>
      <c r="J28" s="162"/>
      <c r="K28" s="163"/>
      <c r="L28" s="144"/>
      <c r="M28" s="164"/>
      <c r="N28" s="165"/>
      <c r="O28" s="153"/>
      <c r="P28" s="151"/>
      <c r="Q28" s="150"/>
      <c r="R28" s="151"/>
      <c r="S28" s="166"/>
      <c r="T28" s="167"/>
      <c r="U28" s="168"/>
      <c r="V28" s="167"/>
    </row>
    <row r="29" spans="1:22" ht="30" customHeight="1" thickTop="1" x14ac:dyDescent="0.2">
      <c r="A29" s="247"/>
      <c r="B29" s="169"/>
      <c r="C29" s="758"/>
      <c r="D29" s="759"/>
      <c r="E29" s="759"/>
      <c r="F29" s="760"/>
      <c r="G29" s="290"/>
      <c r="H29" s="170"/>
      <c r="I29" s="742" t="str">
        <f t="shared" ref="I29:I36" si="0">IF(OR($G29&gt;=40,$G29=0)," ",$H29/176)</f>
        <v xml:space="preserve"> </v>
      </c>
      <c r="J29" s="761"/>
      <c r="K29" s="742" t="str">
        <f t="shared" ref="K29:K36" si="1">IF($G29&gt;=40,$H29*0.45," ")</f>
        <v xml:space="preserve"> </v>
      </c>
      <c r="L29" s="761"/>
      <c r="M29" s="742" t="str">
        <f t="shared" ref="M29:M36" si="2">IF($G29=0," ",IF($G29&gt;=40,$K29,G29*I29))</f>
        <v xml:space="preserve"> </v>
      </c>
      <c r="N29" s="743"/>
      <c r="O29" s="738"/>
      <c r="P29" s="739"/>
      <c r="Q29" s="740"/>
      <c r="R29" s="741"/>
      <c r="S29" s="742">
        <f t="shared" ref="S29:S36" si="3">O29*Q29</f>
        <v>0</v>
      </c>
      <c r="T29" s="743"/>
      <c r="U29" s="744" t="str">
        <f t="shared" ref="U29:U36" si="4">IF(G29=0," ",M29+S29)</f>
        <v xml:space="preserve"> </v>
      </c>
      <c r="V29" s="745"/>
    </row>
    <row r="30" spans="1:22" ht="30" customHeight="1" x14ac:dyDescent="0.2">
      <c r="A30" s="247"/>
      <c r="B30" s="171"/>
      <c r="C30" s="748"/>
      <c r="D30" s="749"/>
      <c r="E30" s="749"/>
      <c r="F30" s="750"/>
      <c r="G30" s="292"/>
      <c r="H30" s="172"/>
      <c r="I30" s="734" t="str">
        <f t="shared" si="0"/>
        <v xml:space="preserve"> </v>
      </c>
      <c r="J30" s="751"/>
      <c r="K30" s="734" t="str">
        <f t="shared" si="1"/>
        <v xml:space="preserve"> </v>
      </c>
      <c r="L30" s="751"/>
      <c r="M30" s="734" t="str">
        <f t="shared" si="2"/>
        <v xml:space="preserve"> </v>
      </c>
      <c r="N30" s="735"/>
      <c r="O30" s="736"/>
      <c r="P30" s="737"/>
      <c r="Q30" s="732"/>
      <c r="R30" s="733"/>
      <c r="S30" s="734">
        <f t="shared" si="3"/>
        <v>0</v>
      </c>
      <c r="T30" s="735"/>
      <c r="U30" s="728" t="str">
        <f t="shared" si="4"/>
        <v xml:space="preserve"> </v>
      </c>
      <c r="V30" s="729"/>
    </row>
    <row r="31" spans="1:22" ht="30" customHeight="1" x14ac:dyDescent="0.2">
      <c r="A31" s="247"/>
      <c r="B31" s="171"/>
      <c r="C31" s="748"/>
      <c r="D31" s="749"/>
      <c r="E31" s="749"/>
      <c r="F31" s="750"/>
      <c r="G31" s="292"/>
      <c r="H31" s="172"/>
      <c r="I31" s="734" t="str">
        <f t="shared" si="0"/>
        <v xml:space="preserve"> </v>
      </c>
      <c r="J31" s="751"/>
      <c r="K31" s="734" t="str">
        <f t="shared" si="1"/>
        <v xml:space="preserve"> </v>
      </c>
      <c r="L31" s="751"/>
      <c r="M31" s="734" t="str">
        <f t="shared" si="2"/>
        <v xml:space="preserve"> </v>
      </c>
      <c r="N31" s="735"/>
      <c r="O31" s="730"/>
      <c r="P31" s="731"/>
      <c r="Q31" s="732"/>
      <c r="R31" s="733"/>
      <c r="S31" s="734">
        <f t="shared" si="3"/>
        <v>0</v>
      </c>
      <c r="T31" s="735"/>
      <c r="U31" s="728" t="str">
        <f t="shared" si="4"/>
        <v xml:space="preserve"> </v>
      </c>
      <c r="V31" s="729"/>
    </row>
    <row r="32" spans="1:22" ht="30" customHeight="1" x14ac:dyDescent="0.2">
      <c r="A32" s="247"/>
      <c r="B32" s="171"/>
      <c r="C32" s="748"/>
      <c r="D32" s="749"/>
      <c r="E32" s="749"/>
      <c r="F32" s="750"/>
      <c r="G32" s="292"/>
      <c r="H32" s="172"/>
      <c r="I32" s="734" t="str">
        <f t="shared" si="0"/>
        <v xml:space="preserve"> </v>
      </c>
      <c r="J32" s="751"/>
      <c r="K32" s="734" t="str">
        <f t="shared" si="1"/>
        <v xml:space="preserve"> </v>
      </c>
      <c r="L32" s="751"/>
      <c r="M32" s="734" t="str">
        <f t="shared" si="2"/>
        <v xml:space="preserve"> </v>
      </c>
      <c r="N32" s="735"/>
      <c r="O32" s="730"/>
      <c r="P32" s="731"/>
      <c r="Q32" s="732"/>
      <c r="R32" s="733"/>
      <c r="S32" s="734">
        <f t="shared" si="3"/>
        <v>0</v>
      </c>
      <c r="T32" s="735"/>
      <c r="U32" s="728" t="str">
        <f t="shared" si="4"/>
        <v xml:space="preserve"> </v>
      </c>
      <c r="V32" s="729"/>
    </row>
    <row r="33" spans="1:22" ht="30" customHeight="1" x14ac:dyDescent="0.2">
      <c r="A33" s="247"/>
      <c r="B33" s="171"/>
      <c r="C33" s="748"/>
      <c r="D33" s="749"/>
      <c r="E33" s="749"/>
      <c r="F33" s="750"/>
      <c r="G33" s="292"/>
      <c r="H33" s="172"/>
      <c r="I33" s="734" t="str">
        <f t="shared" si="0"/>
        <v xml:space="preserve"> </v>
      </c>
      <c r="J33" s="751"/>
      <c r="K33" s="734" t="str">
        <f t="shared" si="1"/>
        <v xml:space="preserve"> </v>
      </c>
      <c r="L33" s="751"/>
      <c r="M33" s="734" t="str">
        <f t="shared" si="2"/>
        <v xml:space="preserve"> </v>
      </c>
      <c r="N33" s="735"/>
      <c r="O33" s="730"/>
      <c r="P33" s="731"/>
      <c r="Q33" s="732"/>
      <c r="R33" s="733"/>
      <c r="S33" s="734">
        <f t="shared" si="3"/>
        <v>0</v>
      </c>
      <c r="T33" s="735"/>
      <c r="U33" s="728" t="str">
        <f t="shared" si="4"/>
        <v xml:space="preserve"> </v>
      </c>
      <c r="V33" s="729"/>
    </row>
    <row r="34" spans="1:22" ht="30" customHeight="1" x14ac:dyDescent="0.2">
      <c r="A34" s="247"/>
      <c r="B34" s="171"/>
      <c r="C34" s="748"/>
      <c r="D34" s="749"/>
      <c r="E34" s="749"/>
      <c r="F34" s="750"/>
      <c r="G34" s="292"/>
      <c r="H34" s="172"/>
      <c r="I34" s="734" t="str">
        <f t="shared" si="0"/>
        <v xml:space="preserve"> </v>
      </c>
      <c r="J34" s="751"/>
      <c r="K34" s="734" t="str">
        <f t="shared" si="1"/>
        <v xml:space="preserve"> </v>
      </c>
      <c r="L34" s="751"/>
      <c r="M34" s="734" t="str">
        <f t="shared" si="2"/>
        <v xml:space="preserve"> </v>
      </c>
      <c r="N34" s="735"/>
      <c r="O34" s="730"/>
      <c r="P34" s="731"/>
      <c r="Q34" s="732"/>
      <c r="R34" s="733"/>
      <c r="S34" s="734">
        <f t="shared" si="3"/>
        <v>0</v>
      </c>
      <c r="T34" s="735"/>
      <c r="U34" s="728" t="str">
        <f t="shared" si="4"/>
        <v xml:space="preserve"> </v>
      </c>
      <c r="V34" s="729"/>
    </row>
    <row r="35" spans="1:22" ht="30" customHeight="1" x14ac:dyDescent="0.2">
      <c r="A35" s="247"/>
      <c r="B35" s="171"/>
      <c r="C35" s="748"/>
      <c r="D35" s="749"/>
      <c r="E35" s="749"/>
      <c r="F35" s="750"/>
      <c r="G35" s="292"/>
      <c r="H35" s="172"/>
      <c r="I35" s="734" t="str">
        <f t="shared" si="0"/>
        <v xml:space="preserve"> </v>
      </c>
      <c r="J35" s="751"/>
      <c r="K35" s="734" t="str">
        <f t="shared" si="1"/>
        <v xml:space="preserve"> </v>
      </c>
      <c r="L35" s="751"/>
      <c r="M35" s="734" t="str">
        <f t="shared" si="2"/>
        <v xml:space="preserve"> </v>
      </c>
      <c r="N35" s="735"/>
      <c r="O35" s="730"/>
      <c r="P35" s="731"/>
      <c r="Q35" s="732"/>
      <c r="R35" s="733"/>
      <c r="S35" s="734">
        <f t="shared" si="3"/>
        <v>0</v>
      </c>
      <c r="T35" s="735"/>
      <c r="U35" s="728" t="str">
        <f t="shared" si="4"/>
        <v xml:space="preserve"> </v>
      </c>
      <c r="V35" s="729"/>
    </row>
    <row r="36" spans="1:22" ht="30" customHeight="1" x14ac:dyDescent="0.2">
      <c r="A36" s="247"/>
      <c r="B36" s="171"/>
      <c r="C36" s="748"/>
      <c r="D36" s="749"/>
      <c r="E36" s="749"/>
      <c r="F36" s="750"/>
      <c r="G36" s="292"/>
      <c r="H36" s="172"/>
      <c r="I36" s="734" t="str">
        <f t="shared" si="0"/>
        <v xml:space="preserve"> </v>
      </c>
      <c r="J36" s="751"/>
      <c r="K36" s="734" t="str">
        <f t="shared" si="1"/>
        <v xml:space="preserve"> </v>
      </c>
      <c r="L36" s="751"/>
      <c r="M36" s="734" t="str">
        <f t="shared" si="2"/>
        <v xml:space="preserve"> </v>
      </c>
      <c r="N36" s="735"/>
      <c r="O36" s="730"/>
      <c r="P36" s="731"/>
      <c r="Q36" s="732"/>
      <c r="R36" s="733"/>
      <c r="S36" s="734">
        <f t="shared" si="3"/>
        <v>0</v>
      </c>
      <c r="T36" s="735"/>
      <c r="U36" s="728" t="str">
        <f t="shared" si="4"/>
        <v xml:space="preserve"> </v>
      </c>
      <c r="V36" s="729"/>
    </row>
    <row r="37" spans="1:22" ht="26.25" customHeight="1" thickBot="1" x14ac:dyDescent="0.25">
      <c r="A37" s="334"/>
      <c r="B37" s="287"/>
      <c r="C37" s="335"/>
      <c r="D37" s="105"/>
      <c r="E37" s="105"/>
      <c r="F37" s="105"/>
      <c r="G37" s="287"/>
      <c r="H37" s="252"/>
      <c r="I37" s="252"/>
      <c r="J37" s="105"/>
      <c r="K37" s="252"/>
      <c r="L37" s="105"/>
      <c r="M37" s="722" t="s">
        <v>216</v>
      </c>
      <c r="N37" s="722"/>
      <c r="O37" s="722"/>
      <c r="P37" s="722"/>
      <c r="Q37" s="722"/>
      <c r="R37" s="722"/>
      <c r="S37" s="722"/>
      <c r="T37" s="723"/>
      <c r="U37" s="724">
        <f>'BDC 124E.1 (3)'!U38:V38</f>
        <v>0</v>
      </c>
      <c r="V37" s="725"/>
    </row>
    <row r="38" spans="1:22" ht="26.25" customHeight="1" thickTop="1" thickBot="1" x14ac:dyDescent="0.25">
      <c r="A38" s="752" t="s">
        <v>177</v>
      </c>
      <c r="B38" s="753"/>
      <c r="C38" s="753"/>
      <c r="D38" s="753"/>
      <c r="E38" s="753"/>
      <c r="F38" s="753"/>
      <c r="G38" s="753"/>
      <c r="H38" s="249"/>
      <c r="I38" s="249"/>
      <c r="J38" s="249"/>
      <c r="K38" s="756" t="s">
        <v>165</v>
      </c>
      <c r="L38" s="756"/>
      <c r="M38" s="756"/>
      <c r="N38" s="756"/>
      <c r="O38" s="756"/>
      <c r="P38" s="756"/>
      <c r="Q38" s="756"/>
      <c r="R38" s="756"/>
      <c r="S38" s="756"/>
      <c r="T38" s="757"/>
      <c r="U38" s="754">
        <f>SUM(U29:U37)</f>
        <v>0</v>
      </c>
      <c r="V38" s="755"/>
    </row>
    <row r="39" spans="1:22" ht="15.75" thickTop="1" x14ac:dyDescent="0.2">
      <c r="A39" s="173" t="s">
        <v>233</v>
      </c>
      <c r="B39" s="17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</sheetData>
  <sheetProtection algorithmName="SHA-512" hashValue="3OFN43JDYqLEwzxr91pH784do6y4FWPq82liYvDJDqawEKzTrMHJ3/OeEjcZYW7X5AatoGLELLoGypjLy/kaXw==" saltValue="yN/iN5EEWgFQCIndoY43mg==" spinCount="100000" sheet="1" objects="1" scenarios="1" selectLockedCells="1"/>
  <mergeCells count="102">
    <mergeCell ref="A6:L6"/>
    <mergeCell ref="U6:V6"/>
    <mergeCell ref="D8:J8"/>
    <mergeCell ref="M8:O8"/>
    <mergeCell ref="D9:J9"/>
    <mergeCell ref="D10:J10"/>
    <mergeCell ref="D11:J11"/>
    <mergeCell ref="Q11:R11"/>
    <mergeCell ref="S11:T11"/>
    <mergeCell ref="N13:V13"/>
    <mergeCell ref="M14:V14"/>
    <mergeCell ref="M15:V15"/>
    <mergeCell ref="M16:V16"/>
    <mergeCell ref="M17:V17"/>
    <mergeCell ref="M24:N24"/>
    <mergeCell ref="U24:V24"/>
    <mergeCell ref="I25:J25"/>
    <mergeCell ref="K25:L25"/>
    <mergeCell ref="M25:N25"/>
    <mergeCell ref="Q25:R25"/>
    <mergeCell ref="S25:T25"/>
    <mergeCell ref="U25:V25"/>
    <mergeCell ref="I26:J26"/>
    <mergeCell ref="K26:L26"/>
    <mergeCell ref="M26:N26"/>
    <mergeCell ref="Q26:R26"/>
    <mergeCell ref="S26:T26"/>
    <mergeCell ref="U26:V26"/>
    <mergeCell ref="I27:J27"/>
    <mergeCell ref="K27:L27"/>
    <mergeCell ref="M27:N27"/>
    <mergeCell ref="S27:T27"/>
    <mergeCell ref="U27:V27"/>
    <mergeCell ref="C29:F29"/>
    <mergeCell ref="I29:J29"/>
    <mergeCell ref="K29:L29"/>
    <mergeCell ref="M29:N29"/>
    <mergeCell ref="O29:P29"/>
    <mergeCell ref="Q29:R29"/>
    <mergeCell ref="S29:T29"/>
    <mergeCell ref="U29:V29"/>
    <mergeCell ref="C30:F30"/>
    <mergeCell ref="I30:J30"/>
    <mergeCell ref="K30:L30"/>
    <mergeCell ref="M30:N30"/>
    <mergeCell ref="O30:P30"/>
    <mergeCell ref="Q30:R30"/>
    <mergeCell ref="S30:T30"/>
    <mergeCell ref="U30:V30"/>
    <mergeCell ref="C31:F31"/>
    <mergeCell ref="I31:J31"/>
    <mergeCell ref="K31:L31"/>
    <mergeCell ref="M31:N31"/>
    <mergeCell ref="O31:P31"/>
    <mergeCell ref="Q31:R31"/>
    <mergeCell ref="S31:T31"/>
    <mergeCell ref="U31:V31"/>
    <mergeCell ref="C32:F32"/>
    <mergeCell ref="I32:J32"/>
    <mergeCell ref="K32:L32"/>
    <mergeCell ref="M32:N32"/>
    <mergeCell ref="O32:P32"/>
    <mergeCell ref="Q32:R32"/>
    <mergeCell ref="S32:T32"/>
    <mergeCell ref="U32:V32"/>
    <mergeCell ref="C33:F33"/>
    <mergeCell ref="I33:J33"/>
    <mergeCell ref="K33:L33"/>
    <mergeCell ref="M33:N33"/>
    <mergeCell ref="O33:P33"/>
    <mergeCell ref="Q33:R33"/>
    <mergeCell ref="S33:T33"/>
    <mergeCell ref="U33:V33"/>
    <mergeCell ref="Q35:R35"/>
    <mergeCell ref="S35:T35"/>
    <mergeCell ref="U35:V35"/>
    <mergeCell ref="C34:F34"/>
    <mergeCell ref="I34:J34"/>
    <mergeCell ref="K34:L34"/>
    <mergeCell ref="M34:N34"/>
    <mergeCell ref="O34:P34"/>
    <mergeCell ref="Q34:R34"/>
    <mergeCell ref="S34:T34"/>
    <mergeCell ref="U34:V34"/>
    <mergeCell ref="C35:F35"/>
    <mergeCell ref="I35:J35"/>
    <mergeCell ref="K35:L35"/>
    <mergeCell ref="M35:N35"/>
    <mergeCell ref="O35:P35"/>
    <mergeCell ref="S36:T36"/>
    <mergeCell ref="U36:V36"/>
    <mergeCell ref="M37:T37"/>
    <mergeCell ref="U37:V37"/>
    <mergeCell ref="A38:G38"/>
    <mergeCell ref="K38:T38"/>
    <mergeCell ref="U38:V38"/>
    <mergeCell ref="C36:F36"/>
    <mergeCell ref="I36:J36"/>
    <mergeCell ref="K36:L36"/>
    <mergeCell ref="M36:N36"/>
    <mergeCell ref="O36:P36"/>
    <mergeCell ref="Q36:R36"/>
  </mergeCells>
  <dataValidations count="1">
    <dataValidation type="decimal" allowBlank="1" showInputMessage="1" showErrorMessage="1" error="This entry must be less than 1000." sqref="G29:G36 O29:P36" xr:uid="{00000000-0002-0000-1500-000000000000}">
      <formula1>0</formula1>
      <formula2>999.99</formula2>
    </dataValidation>
  </dataValidations>
  <printOptions horizontalCentered="1" verticalCentered="1"/>
  <pageMargins left="0" right="0" top="0" bottom="0" header="0" footer="0"/>
  <pageSetup scale="9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8"/>
  <dimension ref="A5:W40"/>
  <sheetViews>
    <sheetView showGridLines="0" showRowColHeaders="0" showZeros="0" zoomScaleNormal="100" zoomScaleSheetLayoutView="100" workbookViewId="0">
      <selection activeCell="R8" sqref="R8"/>
    </sheetView>
  </sheetViews>
  <sheetFormatPr defaultColWidth="11.42578125" defaultRowHeight="15" x14ac:dyDescent="0.2"/>
  <cols>
    <col min="1" max="1" width="7.7109375" style="96" customWidth="1"/>
    <col min="2" max="2" width="6.140625" style="96" customWidth="1"/>
    <col min="3" max="5" width="6.42578125" style="96" customWidth="1"/>
    <col min="6" max="6" width="5.85546875" style="96" customWidth="1"/>
    <col min="7" max="7" width="7" style="96" customWidth="1"/>
    <col min="8" max="8" width="10.5703125" style="96" customWidth="1"/>
    <col min="9" max="9" width="5.140625" style="96" customWidth="1"/>
    <col min="10" max="11" width="5.28515625" style="96" customWidth="1"/>
    <col min="12" max="12" width="5.5703125" style="96" customWidth="1"/>
    <col min="13" max="13" width="8.42578125" style="96" customWidth="1"/>
    <col min="14" max="14" width="4" style="96" customWidth="1"/>
    <col min="15" max="15" width="6.7109375" style="96" customWidth="1"/>
    <col min="16" max="16" width="3.7109375" style="96" customWidth="1"/>
    <col min="17" max="17" width="5.5703125" style="96" customWidth="1"/>
    <col min="18" max="18" width="3.42578125" style="96" customWidth="1"/>
    <col min="19" max="19" width="6.140625" style="96" customWidth="1"/>
    <col min="20" max="20" width="6.85546875" style="96" customWidth="1"/>
    <col min="21" max="21" width="6.140625" style="96" customWidth="1"/>
    <col min="22" max="22" width="11.85546875" style="96" customWidth="1"/>
    <col min="23" max="16384" width="11.42578125" style="96"/>
  </cols>
  <sheetData>
    <row r="5" spans="1:23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ht="21.2" customHeight="1" x14ac:dyDescent="0.3">
      <c r="A6" s="772" t="s">
        <v>176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95"/>
      <c r="N6" s="95"/>
      <c r="O6" s="95"/>
      <c r="P6" s="95"/>
      <c r="Q6" s="95"/>
      <c r="R6" s="95"/>
      <c r="S6" s="95"/>
      <c r="T6" s="97" t="s">
        <v>0</v>
      </c>
      <c r="U6" s="774">
        <f>'BDC 274.1'!V7</f>
        <v>0</v>
      </c>
      <c r="V6" s="774"/>
    </row>
    <row r="7" spans="1:23" ht="3.75" customHeight="1" thickBo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3" ht="18" customHeight="1" thickTop="1" x14ac:dyDescent="0.2">
      <c r="A8" s="98" t="s">
        <v>178</v>
      </c>
      <c r="B8" s="99"/>
      <c r="C8" s="99"/>
      <c r="D8" s="776">
        <f>'BDC 274.1'!F9</f>
        <v>0</v>
      </c>
      <c r="E8" s="776"/>
      <c r="F8" s="776"/>
      <c r="G8" s="776"/>
      <c r="H8" s="776"/>
      <c r="I8" s="776"/>
      <c r="J8" s="776"/>
      <c r="K8" s="100"/>
      <c r="L8" s="99"/>
      <c r="M8" s="775" t="s">
        <v>45</v>
      </c>
      <c r="N8" s="775"/>
      <c r="O8" s="775"/>
      <c r="P8" s="310">
        <v>3</v>
      </c>
      <c r="Q8" s="103" t="s">
        <v>25</v>
      </c>
      <c r="R8" s="102"/>
      <c r="S8" s="99"/>
      <c r="T8" s="99"/>
      <c r="U8" s="101" t="s">
        <v>2</v>
      </c>
      <c r="V8" s="284">
        <f>'BDC 274.1'!V9</f>
        <v>0</v>
      </c>
    </row>
    <row r="9" spans="1:23" x14ac:dyDescent="0.2">
      <c r="A9" s="104" t="s">
        <v>46</v>
      </c>
      <c r="B9" s="105"/>
      <c r="C9" s="106"/>
      <c r="D9" s="777">
        <f>'BDC 274.1'!F10</f>
        <v>0</v>
      </c>
      <c r="E9" s="777"/>
      <c r="F9" s="777"/>
      <c r="G9" s="777"/>
      <c r="H9" s="777"/>
      <c r="I9" s="777"/>
      <c r="J9" s="777"/>
      <c r="K9" s="107"/>
      <c r="L9" s="95"/>
      <c r="M9" s="108" t="s">
        <v>47</v>
      </c>
      <c r="N9" s="109"/>
      <c r="O9" s="110"/>
      <c r="P9" s="314"/>
      <c r="Q9" s="314"/>
      <c r="R9" s="111"/>
      <c r="S9" s="312"/>
      <c r="T9" s="106"/>
      <c r="U9" s="106"/>
      <c r="V9" s="112"/>
    </row>
    <row r="10" spans="1:23" x14ac:dyDescent="0.2">
      <c r="A10" s="113"/>
      <c r="B10" s="106"/>
      <c r="C10" s="106"/>
      <c r="D10" s="773">
        <f>'BDC 274.1'!F11</f>
        <v>0</v>
      </c>
      <c r="E10" s="773"/>
      <c r="F10" s="773"/>
      <c r="G10" s="773"/>
      <c r="H10" s="773"/>
      <c r="I10" s="773"/>
      <c r="J10" s="773"/>
      <c r="K10" s="107"/>
      <c r="L10" s="95"/>
      <c r="M10" s="108" t="s">
        <v>48</v>
      </c>
      <c r="N10" s="109"/>
      <c r="O10" s="110"/>
      <c r="P10" s="314"/>
      <c r="Q10" s="314"/>
      <c r="R10" s="311"/>
      <c r="S10" s="313"/>
      <c r="T10" s="106"/>
      <c r="U10" s="285" t="s">
        <v>199</v>
      </c>
      <c r="V10" s="286">
        <f>'BDC 274.1'!V10</f>
        <v>0</v>
      </c>
    </row>
    <row r="11" spans="1:23" x14ac:dyDescent="0.2">
      <c r="A11" s="104" t="s">
        <v>49</v>
      </c>
      <c r="B11" s="105"/>
      <c r="C11" s="105"/>
      <c r="D11" s="773">
        <f>'BDC 274.1'!F12</f>
        <v>0</v>
      </c>
      <c r="E11" s="773"/>
      <c r="F11" s="773"/>
      <c r="G11" s="773"/>
      <c r="H11" s="773"/>
      <c r="I11" s="773"/>
      <c r="J11" s="773"/>
      <c r="K11" s="107"/>
      <c r="L11" s="95"/>
      <c r="M11" s="108" t="s">
        <v>50</v>
      </c>
      <c r="N11" s="114"/>
      <c r="O11" s="115"/>
      <c r="P11" s="314"/>
      <c r="Q11" s="779" t="s">
        <v>4</v>
      </c>
      <c r="R11" s="779"/>
      <c r="S11" s="778">
        <f>'BDC 274.1'!S11</f>
        <v>0</v>
      </c>
      <c r="T11" s="778"/>
      <c r="U11" s="287" t="s">
        <v>5</v>
      </c>
      <c r="V11" s="288">
        <f>'BDC 274.1'!V11</f>
        <v>0</v>
      </c>
      <c r="W11" s="289"/>
    </row>
    <row r="12" spans="1:23" ht="7.5" customHeight="1" thickBot="1" x14ac:dyDescent="0.25">
      <c r="A12" s="113"/>
      <c r="B12" s="106"/>
      <c r="C12" s="106"/>
      <c r="D12" s="95"/>
      <c r="E12" s="95"/>
      <c r="F12" s="95"/>
      <c r="G12" s="95"/>
      <c r="H12" s="95"/>
      <c r="I12" s="95"/>
      <c r="J12" s="95"/>
      <c r="K12" s="95"/>
      <c r="L12" s="95"/>
      <c r="M12" s="106"/>
      <c r="N12" s="106"/>
      <c r="O12" s="106"/>
      <c r="P12" s="106"/>
      <c r="Q12" s="106"/>
      <c r="R12" s="106"/>
      <c r="S12" s="106"/>
      <c r="T12" s="106"/>
      <c r="U12" s="106"/>
      <c r="V12" s="116"/>
    </row>
    <row r="13" spans="1:23" ht="15.75" thickTop="1" x14ac:dyDescent="0.2">
      <c r="A13" s="117" t="s">
        <v>51</v>
      </c>
      <c r="B13" s="118" t="s">
        <v>52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19" t="s">
        <v>33</v>
      </c>
      <c r="N13" s="770"/>
      <c r="O13" s="770"/>
      <c r="P13" s="770"/>
      <c r="Q13" s="770"/>
      <c r="R13" s="770"/>
      <c r="S13" s="770"/>
      <c r="T13" s="770"/>
      <c r="U13" s="770"/>
      <c r="V13" s="771"/>
    </row>
    <row r="14" spans="1:23" x14ac:dyDescent="0.2">
      <c r="A14" s="120" t="s">
        <v>53</v>
      </c>
      <c r="B14" s="108" t="s">
        <v>201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767"/>
      <c r="N14" s="768"/>
      <c r="O14" s="768"/>
      <c r="P14" s="768"/>
      <c r="Q14" s="768"/>
      <c r="R14" s="768"/>
      <c r="S14" s="768"/>
      <c r="T14" s="768"/>
      <c r="U14" s="768"/>
      <c r="V14" s="769"/>
    </row>
    <row r="15" spans="1:23" x14ac:dyDescent="0.2">
      <c r="A15" s="120"/>
      <c r="B15" s="121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764"/>
      <c r="N15" s="765"/>
      <c r="O15" s="765"/>
      <c r="P15" s="765"/>
      <c r="Q15" s="765"/>
      <c r="R15" s="765"/>
      <c r="S15" s="765"/>
      <c r="T15" s="765"/>
      <c r="U15" s="765"/>
      <c r="V15" s="766"/>
    </row>
    <row r="16" spans="1:23" x14ac:dyDescent="0.2">
      <c r="A16" s="120" t="s">
        <v>55</v>
      </c>
      <c r="B16" s="108" t="s">
        <v>56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764"/>
      <c r="N16" s="765"/>
      <c r="O16" s="765"/>
      <c r="P16" s="765"/>
      <c r="Q16" s="765"/>
      <c r="R16" s="765"/>
      <c r="S16" s="765"/>
      <c r="T16" s="765"/>
      <c r="U16" s="765"/>
      <c r="V16" s="766"/>
    </row>
    <row r="17" spans="1:22" x14ac:dyDescent="0.2">
      <c r="A17" s="120" t="s">
        <v>57</v>
      </c>
      <c r="B17" s="108" t="s">
        <v>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764"/>
      <c r="N17" s="765"/>
      <c r="O17" s="765"/>
      <c r="P17" s="765"/>
      <c r="Q17" s="765"/>
      <c r="R17" s="765"/>
      <c r="S17" s="765"/>
      <c r="T17" s="765"/>
      <c r="U17" s="765"/>
      <c r="V17" s="766"/>
    </row>
    <row r="18" spans="1:22" ht="6.75" customHeight="1" x14ac:dyDescent="0.2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5"/>
    </row>
    <row r="19" spans="1:22" x14ac:dyDescent="0.2">
      <c r="A19" s="126">
        <v>1</v>
      </c>
      <c r="B19" s="127">
        <v>2</v>
      </c>
      <c r="C19" s="128">
        <v>3</v>
      </c>
      <c r="D19" s="129"/>
      <c r="E19" s="129"/>
      <c r="F19" s="130"/>
      <c r="G19" s="131">
        <v>4</v>
      </c>
      <c r="H19" s="127">
        <v>5</v>
      </c>
      <c r="I19" s="128">
        <v>6</v>
      </c>
      <c r="J19" s="130"/>
      <c r="K19" s="128">
        <v>7</v>
      </c>
      <c r="L19" s="130"/>
      <c r="M19" s="128">
        <v>8</v>
      </c>
      <c r="N19" s="132"/>
      <c r="O19" s="129">
        <v>9</v>
      </c>
      <c r="P19" s="130"/>
      <c r="Q19" s="128">
        <v>10</v>
      </c>
      <c r="R19" s="130"/>
      <c r="S19" s="128">
        <v>11</v>
      </c>
      <c r="T19" s="132"/>
      <c r="U19" s="129">
        <v>12</v>
      </c>
      <c r="V19" s="132"/>
    </row>
    <row r="20" spans="1:22" ht="3.75" customHeight="1" x14ac:dyDescent="0.2">
      <c r="A20" s="133"/>
      <c r="B20" s="134"/>
      <c r="C20" s="135"/>
      <c r="D20" s="136"/>
      <c r="E20" s="136"/>
      <c r="F20" s="137"/>
      <c r="G20" s="108"/>
      <c r="H20" s="138"/>
      <c r="I20" s="139"/>
      <c r="J20" s="140"/>
      <c r="K20" s="139"/>
      <c r="L20" s="140"/>
      <c r="M20" s="139"/>
      <c r="N20" s="141"/>
      <c r="O20" s="142"/>
      <c r="P20" s="140"/>
      <c r="Q20" s="139"/>
      <c r="R20" s="140"/>
      <c r="S20" s="139"/>
      <c r="T20" s="141"/>
      <c r="U20" s="142"/>
      <c r="V20" s="141"/>
    </row>
    <row r="21" spans="1:22" ht="12" customHeight="1" x14ac:dyDescent="0.2">
      <c r="A21" s="143" t="s">
        <v>59</v>
      </c>
      <c r="B21" s="144" t="s">
        <v>60</v>
      </c>
      <c r="C21" s="145" t="s">
        <v>61</v>
      </c>
      <c r="D21" s="146"/>
      <c r="E21" s="146"/>
      <c r="F21" s="147"/>
      <c r="G21" s="148" t="s">
        <v>30</v>
      </c>
      <c r="H21" s="149" t="s">
        <v>62</v>
      </c>
      <c r="I21" s="150" t="s">
        <v>63</v>
      </c>
      <c r="J21" s="151"/>
      <c r="K21" s="150" t="s">
        <v>64</v>
      </c>
      <c r="L21" s="151"/>
      <c r="M21" s="150" t="s">
        <v>65</v>
      </c>
      <c r="N21" s="152"/>
      <c r="O21" s="153" t="s">
        <v>66</v>
      </c>
      <c r="P21" s="151"/>
      <c r="Q21" s="150" t="s">
        <v>67</v>
      </c>
      <c r="R21" s="151"/>
      <c r="S21" s="150" t="s">
        <v>68</v>
      </c>
      <c r="T21" s="152"/>
      <c r="U21" s="146" t="s">
        <v>69</v>
      </c>
      <c r="V21" s="154"/>
    </row>
    <row r="22" spans="1:22" ht="12" customHeight="1" x14ac:dyDescent="0.2">
      <c r="A22" s="353" t="s">
        <v>211</v>
      </c>
      <c r="B22" s="144" t="s">
        <v>70</v>
      </c>
      <c r="C22" s="145" t="s">
        <v>71</v>
      </c>
      <c r="D22" s="146"/>
      <c r="E22" s="146"/>
      <c r="F22" s="147"/>
      <c r="G22" s="148" t="s">
        <v>72</v>
      </c>
      <c r="H22" s="149" t="s">
        <v>73</v>
      </c>
      <c r="I22" s="150" t="s">
        <v>74</v>
      </c>
      <c r="J22" s="151"/>
      <c r="K22" s="150" t="s">
        <v>75</v>
      </c>
      <c r="L22" s="151"/>
      <c r="M22" s="150" t="s">
        <v>76</v>
      </c>
      <c r="N22" s="152"/>
      <c r="O22" s="153" t="s">
        <v>77</v>
      </c>
      <c r="P22" s="151"/>
      <c r="Q22" s="150" t="s">
        <v>77</v>
      </c>
      <c r="R22" s="151"/>
      <c r="S22" s="150" t="s">
        <v>77</v>
      </c>
      <c r="T22" s="152"/>
      <c r="U22" s="146" t="s">
        <v>65</v>
      </c>
      <c r="V22" s="154"/>
    </row>
    <row r="23" spans="1:22" ht="12" customHeight="1" x14ac:dyDescent="0.2">
      <c r="A23" s="246" t="s">
        <v>212</v>
      </c>
      <c r="B23" s="144" t="s">
        <v>78</v>
      </c>
      <c r="C23" s="150"/>
      <c r="D23" s="153"/>
      <c r="E23" s="153"/>
      <c r="F23" s="151"/>
      <c r="G23" s="148" t="s">
        <v>79</v>
      </c>
      <c r="H23" s="155"/>
      <c r="I23" s="150"/>
      <c r="J23" s="151"/>
      <c r="K23" s="150"/>
      <c r="L23" s="151"/>
      <c r="M23" s="150"/>
      <c r="N23" s="152"/>
      <c r="O23" s="153" t="s">
        <v>30</v>
      </c>
      <c r="P23" s="151"/>
      <c r="Q23" s="150" t="s">
        <v>80</v>
      </c>
      <c r="R23" s="151"/>
      <c r="S23" s="150" t="s">
        <v>80</v>
      </c>
      <c r="T23" s="152"/>
      <c r="U23" s="146" t="s">
        <v>80</v>
      </c>
      <c r="V23" s="154"/>
    </row>
    <row r="24" spans="1:22" ht="12" customHeight="1" x14ac:dyDescent="0.2">
      <c r="A24" s="143" t="s">
        <v>81</v>
      </c>
      <c r="B24" s="144" t="s">
        <v>82</v>
      </c>
      <c r="C24" s="156" t="s">
        <v>83</v>
      </c>
      <c r="D24" s="157"/>
      <c r="E24" s="157"/>
      <c r="F24" s="158"/>
      <c r="G24" s="148" t="s">
        <v>84</v>
      </c>
      <c r="H24" s="155"/>
      <c r="I24" s="150" t="s">
        <v>85</v>
      </c>
      <c r="J24" s="151"/>
      <c r="K24" s="150" t="s">
        <v>86</v>
      </c>
      <c r="L24" s="151"/>
      <c r="M24" s="746" t="s">
        <v>87</v>
      </c>
      <c r="N24" s="747"/>
      <c r="O24" s="153"/>
      <c r="P24" s="151"/>
      <c r="Q24" s="150"/>
      <c r="R24" s="151"/>
      <c r="S24" s="150"/>
      <c r="T24" s="152"/>
      <c r="U24" s="726" t="s">
        <v>88</v>
      </c>
      <c r="V24" s="747"/>
    </row>
    <row r="25" spans="1:22" ht="12" customHeight="1" x14ac:dyDescent="0.2">
      <c r="A25" s="354" t="s">
        <v>210</v>
      </c>
      <c r="B25" s="144" t="s">
        <v>89</v>
      </c>
      <c r="C25" s="156" t="s">
        <v>90</v>
      </c>
      <c r="D25" s="157"/>
      <c r="E25" s="157"/>
      <c r="F25" s="158"/>
      <c r="G25" s="108"/>
      <c r="H25" s="155"/>
      <c r="I25" s="746" t="s">
        <v>91</v>
      </c>
      <c r="J25" s="763"/>
      <c r="K25" s="746" t="s">
        <v>91</v>
      </c>
      <c r="L25" s="763"/>
      <c r="M25" s="746" t="s">
        <v>92</v>
      </c>
      <c r="N25" s="747"/>
      <c r="O25" s="153"/>
      <c r="P25" s="151"/>
      <c r="Q25" s="746" t="s">
        <v>93</v>
      </c>
      <c r="R25" s="763"/>
      <c r="S25" s="746" t="s">
        <v>94</v>
      </c>
      <c r="T25" s="727"/>
      <c r="U25" s="726" t="s">
        <v>95</v>
      </c>
      <c r="V25" s="727"/>
    </row>
    <row r="26" spans="1:22" ht="12" customHeight="1" x14ac:dyDescent="0.2">
      <c r="A26" s="246" t="s">
        <v>209</v>
      </c>
      <c r="B26" s="148" t="s">
        <v>96</v>
      </c>
      <c r="C26" s="156" t="s">
        <v>97</v>
      </c>
      <c r="D26" s="157"/>
      <c r="E26" s="157"/>
      <c r="F26" s="158"/>
      <c r="G26" s="95"/>
      <c r="H26" s="159"/>
      <c r="I26" s="746" t="s">
        <v>98</v>
      </c>
      <c r="J26" s="763"/>
      <c r="K26" s="746" t="s">
        <v>99</v>
      </c>
      <c r="L26" s="763"/>
      <c r="M26" s="746" t="s">
        <v>99</v>
      </c>
      <c r="N26" s="747"/>
      <c r="O26" s="153"/>
      <c r="P26" s="151"/>
      <c r="Q26" s="746" t="s">
        <v>100</v>
      </c>
      <c r="R26" s="763"/>
      <c r="S26" s="746" t="s">
        <v>99</v>
      </c>
      <c r="T26" s="727"/>
      <c r="U26" s="726" t="s">
        <v>101</v>
      </c>
      <c r="V26" s="727"/>
    </row>
    <row r="27" spans="1:22" ht="12" customHeight="1" x14ac:dyDescent="0.2">
      <c r="A27" s="143" t="s">
        <v>208</v>
      </c>
      <c r="B27" s="148"/>
      <c r="C27" s="156" t="s">
        <v>102</v>
      </c>
      <c r="D27" s="157"/>
      <c r="E27" s="157"/>
      <c r="F27" s="158"/>
      <c r="G27" s="95"/>
      <c r="H27" s="159"/>
      <c r="I27" s="746" t="s">
        <v>103</v>
      </c>
      <c r="J27" s="763"/>
      <c r="K27" s="762">
        <v>0.45</v>
      </c>
      <c r="L27" s="763"/>
      <c r="M27" s="746" t="s">
        <v>104</v>
      </c>
      <c r="N27" s="747"/>
      <c r="O27" s="153"/>
      <c r="P27" s="151"/>
      <c r="Q27" s="150"/>
      <c r="R27" s="151"/>
      <c r="S27" s="746" t="s">
        <v>105</v>
      </c>
      <c r="T27" s="727"/>
      <c r="U27" s="726" t="s">
        <v>106</v>
      </c>
      <c r="V27" s="727"/>
    </row>
    <row r="28" spans="1:22" ht="3.75" customHeight="1" thickBot="1" x14ac:dyDescent="0.25">
      <c r="A28" s="160"/>
      <c r="B28" s="148"/>
      <c r="C28" s="156"/>
      <c r="D28" s="157"/>
      <c r="E28" s="157"/>
      <c r="F28" s="158"/>
      <c r="G28" s="95"/>
      <c r="H28" s="159"/>
      <c r="I28" s="161"/>
      <c r="J28" s="162"/>
      <c r="K28" s="163"/>
      <c r="L28" s="144"/>
      <c r="M28" s="164"/>
      <c r="N28" s="165"/>
      <c r="O28" s="153"/>
      <c r="P28" s="151"/>
      <c r="Q28" s="150"/>
      <c r="R28" s="151"/>
      <c r="S28" s="166"/>
      <c r="T28" s="167"/>
      <c r="U28" s="168"/>
      <c r="V28" s="167"/>
    </row>
    <row r="29" spans="1:22" ht="30" customHeight="1" thickTop="1" x14ac:dyDescent="0.2">
      <c r="A29" s="247"/>
      <c r="B29" s="169"/>
      <c r="C29" s="758"/>
      <c r="D29" s="759"/>
      <c r="E29" s="759"/>
      <c r="F29" s="760"/>
      <c r="G29" s="290"/>
      <c r="H29" s="170"/>
      <c r="I29" s="742" t="str">
        <f t="shared" ref="I29:I36" si="0">IF(OR($G29&gt;=40,$G29=0)," ",$H29/176)</f>
        <v xml:space="preserve"> </v>
      </c>
      <c r="J29" s="761"/>
      <c r="K29" s="742" t="str">
        <f t="shared" ref="K29:K36" si="1">IF($G29&gt;=40,$H29*0.45," ")</f>
        <v xml:space="preserve"> </v>
      </c>
      <c r="L29" s="761"/>
      <c r="M29" s="742" t="str">
        <f t="shared" ref="M29:M36" si="2">IF($G29=0," ",IF($G29&gt;=40,$K29,G29*I29))</f>
        <v xml:space="preserve"> </v>
      </c>
      <c r="N29" s="743"/>
      <c r="O29" s="738"/>
      <c r="P29" s="739"/>
      <c r="Q29" s="740"/>
      <c r="R29" s="741"/>
      <c r="S29" s="742">
        <f t="shared" ref="S29:S36" si="3">O29*Q29</f>
        <v>0</v>
      </c>
      <c r="T29" s="743"/>
      <c r="U29" s="744" t="str">
        <f t="shared" ref="U29:U36" si="4">IF(G29=0," ",M29+S29)</f>
        <v xml:space="preserve"> </v>
      </c>
      <c r="V29" s="745"/>
    </row>
    <row r="30" spans="1:22" ht="30" customHeight="1" x14ac:dyDescent="0.2">
      <c r="A30" s="247"/>
      <c r="B30" s="171"/>
      <c r="C30" s="748"/>
      <c r="D30" s="749"/>
      <c r="E30" s="749"/>
      <c r="F30" s="750"/>
      <c r="G30" s="292"/>
      <c r="H30" s="172"/>
      <c r="I30" s="734" t="str">
        <f t="shared" si="0"/>
        <v xml:space="preserve"> </v>
      </c>
      <c r="J30" s="751"/>
      <c r="K30" s="734" t="str">
        <f t="shared" si="1"/>
        <v xml:space="preserve"> </v>
      </c>
      <c r="L30" s="751"/>
      <c r="M30" s="734" t="str">
        <f t="shared" si="2"/>
        <v xml:space="preserve"> </v>
      </c>
      <c r="N30" s="735"/>
      <c r="O30" s="736"/>
      <c r="P30" s="737"/>
      <c r="Q30" s="732"/>
      <c r="R30" s="733"/>
      <c r="S30" s="734">
        <f t="shared" si="3"/>
        <v>0</v>
      </c>
      <c r="T30" s="735"/>
      <c r="U30" s="728" t="str">
        <f t="shared" si="4"/>
        <v xml:space="preserve"> </v>
      </c>
      <c r="V30" s="729"/>
    </row>
    <row r="31" spans="1:22" ht="30" customHeight="1" x14ac:dyDescent="0.2">
      <c r="A31" s="247"/>
      <c r="B31" s="171"/>
      <c r="C31" s="748"/>
      <c r="D31" s="749"/>
      <c r="E31" s="749"/>
      <c r="F31" s="750"/>
      <c r="G31" s="292"/>
      <c r="H31" s="172"/>
      <c r="I31" s="734" t="str">
        <f t="shared" si="0"/>
        <v xml:space="preserve"> </v>
      </c>
      <c r="J31" s="751"/>
      <c r="K31" s="734" t="str">
        <f t="shared" si="1"/>
        <v xml:space="preserve"> </v>
      </c>
      <c r="L31" s="751"/>
      <c r="M31" s="734" t="str">
        <f t="shared" si="2"/>
        <v xml:space="preserve"> </v>
      </c>
      <c r="N31" s="735"/>
      <c r="O31" s="730"/>
      <c r="P31" s="731"/>
      <c r="Q31" s="732"/>
      <c r="R31" s="733"/>
      <c r="S31" s="734">
        <f t="shared" si="3"/>
        <v>0</v>
      </c>
      <c r="T31" s="735"/>
      <c r="U31" s="728" t="str">
        <f t="shared" si="4"/>
        <v xml:space="preserve"> </v>
      </c>
      <c r="V31" s="729"/>
    </row>
    <row r="32" spans="1:22" ht="30" customHeight="1" x14ac:dyDescent="0.2">
      <c r="A32" s="247"/>
      <c r="B32" s="171"/>
      <c r="C32" s="748"/>
      <c r="D32" s="749"/>
      <c r="E32" s="749"/>
      <c r="F32" s="750"/>
      <c r="G32" s="292"/>
      <c r="H32" s="172"/>
      <c r="I32" s="734" t="str">
        <f t="shared" si="0"/>
        <v xml:space="preserve"> </v>
      </c>
      <c r="J32" s="751"/>
      <c r="K32" s="734" t="str">
        <f t="shared" si="1"/>
        <v xml:space="preserve"> </v>
      </c>
      <c r="L32" s="751"/>
      <c r="M32" s="734" t="str">
        <f t="shared" si="2"/>
        <v xml:space="preserve"> </v>
      </c>
      <c r="N32" s="735"/>
      <c r="O32" s="730"/>
      <c r="P32" s="731"/>
      <c r="Q32" s="732"/>
      <c r="R32" s="733"/>
      <c r="S32" s="734">
        <f t="shared" si="3"/>
        <v>0</v>
      </c>
      <c r="T32" s="735"/>
      <c r="U32" s="728" t="str">
        <f t="shared" si="4"/>
        <v xml:space="preserve"> </v>
      </c>
      <c r="V32" s="729"/>
    </row>
    <row r="33" spans="1:22" ht="30" customHeight="1" x14ac:dyDescent="0.2">
      <c r="A33" s="247"/>
      <c r="B33" s="171"/>
      <c r="C33" s="748"/>
      <c r="D33" s="749"/>
      <c r="E33" s="749"/>
      <c r="F33" s="750"/>
      <c r="G33" s="292"/>
      <c r="H33" s="172"/>
      <c r="I33" s="734" t="str">
        <f t="shared" si="0"/>
        <v xml:space="preserve"> </v>
      </c>
      <c r="J33" s="751"/>
      <c r="K33" s="734" t="str">
        <f t="shared" si="1"/>
        <v xml:space="preserve"> </v>
      </c>
      <c r="L33" s="751"/>
      <c r="M33" s="734" t="str">
        <f t="shared" si="2"/>
        <v xml:space="preserve"> </v>
      </c>
      <c r="N33" s="735"/>
      <c r="O33" s="730"/>
      <c r="P33" s="731"/>
      <c r="Q33" s="732"/>
      <c r="R33" s="733"/>
      <c r="S33" s="734">
        <f t="shared" si="3"/>
        <v>0</v>
      </c>
      <c r="T33" s="735"/>
      <c r="U33" s="728" t="str">
        <f t="shared" si="4"/>
        <v xml:space="preserve"> </v>
      </c>
      <c r="V33" s="729"/>
    </row>
    <row r="34" spans="1:22" ht="30" customHeight="1" x14ac:dyDescent="0.2">
      <c r="A34" s="247"/>
      <c r="B34" s="171"/>
      <c r="C34" s="748"/>
      <c r="D34" s="749"/>
      <c r="E34" s="749"/>
      <c r="F34" s="750"/>
      <c r="G34" s="292"/>
      <c r="H34" s="172"/>
      <c r="I34" s="734" t="str">
        <f t="shared" si="0"/>
        <v xml:space="preserve"> </v>
      </c>
      <c r="J34" s="751"/>
      <c r="K34" s="734" t="str">
        <f t="shared" si="1"/>
        <v xml:space="preserve"> </v>
      </c>
      <c r="L34" s="751"/>
      <c r="M34" s="734" t="str">
        <f t="shared" si="2"/>
        <v xml:space="preserve"> </v>
      </c>
      <c r="N34" s="735"/>
      <c r="O34" s="730"/>
      <c r="P34" s="731"/>
      <c r="Q34" s="732"/>
      <c r="R34" s="733"/>
      <c r="S34" s="734">
        <f t="shared" si="3"/>
        <v>0</v>
      </c>
      <c r="T34" s="735"/>
      <c r="U34" s="728" t="str">
        <f t="shared" si="4"/>
        <v xml:space="preserve"> </v>
      </c>
      <c r="V34" s="729"/>
    </row>
    <row r="35" spans="1:22" ht="30" customHeight="1" x14ac:dyDescent="0.2">
      <c r="A35" s="247"/>
      <c r="B35" s="171"/>
      <c r="C35" s="748"/>
      <c r="D35" s="749"/>
      <c r="E35" s="749"/>
      <c r="F35" s="750"/>
      <c r="G35" s="292"/>
      <c r="H35" s="172"/>
      <c r="I35" s="734" t="str">
        <f t="shared" si="0"/>
        <v xml:space="preserve"> </v>
      </c>
      <c r="J35" s="751"/>
      <c r="K35" s="734" t="str">
        <f t="shared" si="1"/>
        <v xml:space="preserve"> </v>
      </c>
      <c r="L35" s="751"/>
      <c r="M35" s="734" t="str">
        <f t="shared" si="2"/>
        <v xml:space="preserve"> </v>
      </c>
      <c r="N35" s="735"/>
      <c r="O35" s="730"/>
      <c r="P35" s="731"/>
      <c r="Q35" s="732"/>
      <c r="R35" s="733"/>
      <c r="S35" s="734">
        <f t="shared" si="3"/>
        <v>0</v>
      </c>
      <c r="T35" s="735"/>
      <c r="U35" s="728" t="str">
        <f t="shared" si="4"/>
        <v xml:space="preserve"> </v>
      </c>
      <c r="V35" s="729"/>
    </row>
    <row r="36" spans="1:22" ht="30" customHeight="1" x14ac:dyDescent="0.2">
      <c r="A36" s="247"/>
      <c r="B36" s="171"/>
      <c r="C36" s="748"/>
      <c r="D36" s="749"/>
      <c r="E36" s="749"/>
      <c r="F36" s="750"/>
      <c r="G36" s="292"/>
      <c r="H36" s="172"/>
      <c r="I36" s="734" t="str">
        <f t="shared" si="0"/>
        <v xml:space="preserve"> </v>
      </c>
      <c r="J36" s="751"/>
      <c r="K36" s="734" t="str">
        <f t="shared" si="1"/>
        <v xml:space="preserve"> </v>
      </c>
      <c r="L36" s="751"/>
      <c r="M36" s="734" t="str">
        <f t="shared" si="2"/>
        <v xml:space="preserve"> </v>
      </c>
      <c r="N36" s="735"/>
      <c r="O36" s="730"/>
      <c r="P36" s="731"/>
      <c r="Q36" s="732"/>
      <c r="R36" s="733"/>
      <c r="S36" s="734">
        <f t="shared" si="3"/>
        <v>0</v>
      </c>
      <c r="T36" s="735"/>
      <c r="U36" s="728" t="str">
        <f t="shared" si="4"/>
        <v xml:space="preserve"> </v>
      </c>
      <c r="V36" s="729"/>
    </row>
    <row r="37" spans="1:22" ht="26.25" customHeight="1" thickBot="1" x14ac:dyDescent="0.25">
      <c r="A37" s="334"/>
      <c r="B37" s="287"/>
      <c r="C37" s="335"/>
      <c r="D37" s="105"/>
      <c r="E37" s="105"/>
      <c r="F37" s="105"/>
      <c r="G37" s="287"/>
      <c r="H37" s="252"/>
      <c r="I37" s="252"/>
      <c r="J37" s="105"/>
      <c r="K37" s="252"/>
      <c r="L37" s="105"/>
      <c r="M37" s="722" t="s">
        <v>215</v>
      </c>
      <c r="N37" s="722"/>
      <c r="O37" s="722"/>
      <c r="P37" s="722"/>
      <c r="Q37" s="722"/>
      <c r="R37" s="722"/>
      <c r="S37" s="722"/>
      <c r="T37" s="723"/>
      <c r="U37" s="724">
        <f>'BDC 124E.1 (4)'!U38:V38</f>
        <v>0</v>
      </c>
      <c r="V37" s="725"/>
    </row>
    <row r="38" spans="1:22" ht="26.25" customHeight="1" thickTop="1" thickBot="1" x14ac:dyDescent="0.25">
      <c r="A38" s="752" t="s">
        <v>177</v>
      </c>
      <c r="B38" s="753"/>
      <c r="C38" s="753"/>
      <c r="D38" s="753"/>
      <c r="E38" s="753"/>
      <c r="F38" s="753"/>
      <c r="G38" s="753"/>
      <c r="H38" s="249"/>
      <c r="I38" s="249"/>
      <c r="J38" s="249"/>
      <c r="K38" s="756" t="s">
        <v>219</v>
      </c>
      <c r="L38" s="756"/>
      <c r="M38" s="756"/>
      <c r="N38" s="756"/>
      <c r="O38" s="756"/>
      <c r="P38" s="756"/>
      <c r="Q38" s="756"/>
      <c r="R38" s="756"/>
      <c r="S38" s="756"/>
      <c r="T38" s="757"/>
      <c r="U38" s="754">
        <f>SUM(U29:U37)</f>
        <v>0</v>
      </c>
      <c r="V38" s="755"/>
    </row>
    <row r="39" spans="1:22" ht="15.75" thickTop="1" x14ac:dyDescent="0.2">
      <c r="A39" s="173" t="s">
        <v>233</v>
      </c>
      <c r="B39" s="17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</sheetData>
  <sheetProtection algorithmName="SHA-512" hashValue="Kh+TH4uML+mfQBtQea0xswTDas+1exD8y6S1gl1Q04ohroUjGFbF2JW70vcsDaIocDo5MpJjRdD3C8w2hpamUw==" saltValue="qjsrbsuxhedYhMTjGou+Jw==" spinCount="100000" sheet="1" objects="1" scenarios="1" selectLockedCells="1"/>
  <mergeCells count="102">
    <mergeCell ref="A6:L6"/>
    <mergeCell ref="U6:V6"/>
    <mergeCell ref="D8:J8"/>
    <mergeCell ref="M8:O8"/>
    <mergeCell ref="D9:J9"/>
    <mergeCell ref="D10:J10"/>
    <mergeCell ref="D11:J11"/>
    <mergeCell ref="Q11:R11"/>
    <mergeCell ref="S11:T11"/>
    <mergeCell ref="N13:V13"/>
    <mergeCell ref="M14:V14"/>
    <mergeCell ref="M15:V15"/>
    <mergeCell ref="M16:V16"/>
    <mergeCell ref="M17:V17"/>
    <mergeCell ref="M24:N24"/>
    <mergeCell ref="U24:V24"/>
    <mergeCell ref="I25:J25"/>
    <mergeCell ref="K25:L25"/>
    <mergeCell ref="M25:N25"/>
    <mergeCell ref="Q25:R25"/>
    <mergeCell ref="S25:T25"/>
    <mergeCell ref="U25:V25"/>
    <mergeCell ref="I26:J26"/>
    <mergeCell ref="K26:L26"/>
    <mergeCell ref="M26:N26"/>
    <mergeCell ref="Q26:R26"/>
    <mergeCell ref="S26:T26"/>
    <mergeCell ref="U26:V26"/>
    <mergeCell ref="I27:J27"/>
    <mergeCell ref="K27:L27"/>
    <mergeCell ref="M27:N27"/>
    <mergeCell ref="S27:T27"/>
    <mergeCell ref="U27:V27"/>
    <mergeCell ref="C29:F29"/>
    <mergeCell ref="I29:J29"/>
    <mergeCell ref="K29:L29"/>
    <mergeCell ref="M29:N29"/>
    <mergeCell ref="O29:P29"/>
    <mergeCell ref="Q29:R29"/>
    <mergeCell ref="S29:T29"/>
    <mergeCell ref="U29:V29"/>
    <mergeCell ref="C30:F30"/>
    <mergeCell ref="I30:J30"/>
    <mergeCell ref="K30:L30"/>
    <mergeCell ref="M30:N30"/>
    <mergeCell ref="O30:P30"/>
    <mergeCell ref="Q30:R30"/>
    <mergeCell ref="S30:T30"/>
    <mergeCell ref="U30:V30"/>
    <mergeCell ref="C31:F31"/>
    <mergeCell ref="I31:J31"/>
    <mergeCell ref="K31:L31"/>
    <mergeCell ref="M31:N31"/>
    <mergeCell ref="O31:P31"/>
    <mergeCell ref="Q31:R31"/>
    <mergeCell ref="S31:T31"/>
    <mergeCell ref="U31:V31"/>
    <mergeCell ref="C32:F32"/>
    <mergeCell ref="I32:J32"/>
    <mergeCell ref="K32:L32"/>
    <mergeCell ref="M32:N32"/>
    <mergeCell ref="O32:P32"/>
    <mergeCell ref="Q32:R32"/>
    <mergeCell ref="S32:T32"/>
    <mergeCell ref="U32:V32"/>
    <mergeCell ref="C33:F33"/>
    <mergeCell ref="I33:J33"/>
    <mergeCell ref="K33:L33"/>
    <mergeCell ref="M33:N33"/>
    <mergeCell ref="O33:P33"/>
    <mergeCell ref="Q33:R33"/>
    <mergeCell ref="S33:T33"/>
    <mergeCell ref="U33:V33"/>
    <mergeCell ref="Q35:R35"/>
    <mergeCell ref="S35:T35"/>
    <mergeCell ref="U35:V35"/>
    <mergeCell ref="C34:F34"/>
    <mergeCell ref="I34:J34"/>
    <mergeCell ref="K34:L34"/>
    <mergeCell ref="M34:N34"/>
    <mergeCell ref="O34:P34"/>
    <mergeCell ref="Q34:R34"/>
    <mergeCell ref="S34:T34"/>
    <mergeCell ref="U34:V34"/>
    <mergeCell ref="C35:F35"/>
    <mergeCell ref="I35:J35"/>
    <mergeCell ref="K35:L35"/>
    <mergeCell ref="M35:N35"/>
    <mergeCell ref="O35:P35"/>
    <mergeCell ref="S36:T36"/>
    <mergeCell ref="U36:V36"/>
    <mergeCell ref="M37:T37"/>
    <mergeCell ref="U37:V37"/>
    <mergeCell ref="A38:G38"/>
    <mergeCell ref="K38:T38"/>
    <mergeCell ref="U38:V38"/>
    <mergeCell ref="C36:F36"/>
    <mergeCell ref="I36:J36"/>
    <mergeCell ref="K36:L36"/>
    <mergeCell ref="M36:N36"/>
    <mergeCell ref="O36:P36"/>
    <mergeCell ref="Q36:R36"/>
  </mergeCells>
  <dataValidations count="1">
    <dataValidation type="decimal" allowBlank="1" showInputMessage="1" showErrorMessage="1" error="This entry must be less than 1000." sqref="G29:G36 O29:P36" xr:uid="{00000000-0002-0000-1600-000000000000}">
      <formula1>0</formula1>
      <formula2>999.99</formula2>
    </dataValidation>
  </dataValidations>
  <printOptions horizontalCentered="1" verticalCentered="1"/>
  <pageMargins left="0" right="0" top="0" bottom="0" header="0" footer="0"/>
  <pageSetup scale="9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/>
  <dimension ref="A5:W40"/>
  <sheetViews>
    <sheetView showGridLines="0" showRowColHeaders="0" showZeros="0" zoomScaleNormal="100" zoomScaleSheetLayoutView="100" workbookViewId="0">
      <selection activeCell="R8" sqref="R8"/>
    </sheetView>
  </sheetViews>
  <sheetFormatPr defaultColWidth="11.42578125" defaultRowHeight="15" x14ac:dyDescent="0.2"/>
  <cols>
    <col min="1" max="1" width="7.7109375" style="96" customWidth="1"/>
    <col min="2" max="2" width="6.140625" style="96" customWidth="1"/>
    <col min="3" max="5" width="6.42578125" style="96" customWidth="1"/>
    <col min="6" max="6" width="5.85546875" style="96" customWidth="1"/>
    <col min="7" max="7" width="7" style="96" customWidth="1"/>
    <col min="8" max="8" width="10.5703125" style="96" customWidth="1"/>
    <col min="9" max="9" width="5.140625" style="96" customWidth="1"/>
    <col min="10" max="11" width="5.28515625" style="96" customWidth="1"/>
    <col min="12" max="12" width="5.5703125" style="96" customWidth="1"/>
    <col min="13" max="13" width="8.42578125" style="96" customWidth="1"/>
    <col min="14" max="14" width="4" style="96" customWidth="1"/>
    <col min="15" max="15" width="6.7109375" style="96" customWidth="1"/>
    <col min="16" max="16" width="3.7109375" style="96" customWidth="1"/>
    <col min="17" max="17" width="5.5703125" style="96" customWidth="1"/>
    <col min="18" max="18" width="3.42578125" style="96" customWidth="1"/>
    <col min="19" max="19" width="6.140625" style="96" customWidth="1"/>
    <col min="20" max="20" width="6.85546875" style="96" customWidth="1"/>
    <col min="21" max="21" width="6.140625" style="96" customWidth="1"/>
    <col min="22" max="22" width="11.85546875" style="96" customWidth="1"/>
    <col min="23" max="16384" width="11.42578125" style="96"/>
  </cols>
  <sheetData>
    <row r="5" spans="1:23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ht="21.2" customHeight="1" x14ac:dyDescent="0.3">
      <c r="A6" s="772" t="s">
        <v>176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95"/>
      <c r="N6" s="95"/>
      <c r="O6" s="95"/>
      <c r="P6" s="95"/>
      <c r="Q6" s="95"/>
      <c r="R6" s="95"/>
      <c r="S6" s="95"/>
      <c r="T6" s="97" t="s">
        <v>0</v>
      </c>
      <c r="U6" s="774">
        <f>'BDC 274.1'!V7</f>
        <v>0</v>
      </c>
      <c r="V6" s="774"/>
    </row>
    <row r="7" spans="1:23" ht="3.75" customHeight="1" thickBo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3" ht="18" customHeight="1" thickTop="1" x14ac:dyDescent="0.2">
      <c r="A8" s="98" t="s">
        <v>178</v>
      </c>
      <c r="B8" s="99"/>
      <c r="C8" s="99"/>
      <c r="D8" s="776">
        <f>'BDC 274.1'!F9</f>
        <v>0</v>
      </c>
      <c r="E8" s="776"/>
      <c r="F8" s="776"/>
      <c r="G8" s="776"/>
      <c r="H8" s="776"/>
      <c r="I8" s="776"/>
      <c r="J8" s="776"/>
      <c r="K8" s="100"/>
      <c r="L8" s="99"/>
      <c r="M8" s="775" t="s">
        <v>45</v>
      </c>
      <c r="N8" s="775"/>
      <c r="O8" s="775"/>
      <c r="P8" s="310">
        <v>4</v>
      </c>
      <c r="Q8" s="103" t="s">
        <v>25</v>
      </c>
      <c r="R8" s="102"/>
      <c r="S8" s="99"/>
      <c r="T8" s="99"/>
      <c r="U8" s="101" t="s">
        <v>2</v>
      </c>
      <c r="V8" s="284">
        <f>'BDC 274.1'!V9</f>
        <v>0</v>
      </c>
    </row>
    <row r="9" spans="1:23" x14ac:dyDescent="0.2">
      <c r="A9" s="104" t="s">
        <v>46</v>
      </c>
      <c r="B9" s="105"/>
      <c r="C9" s="106"/>
      <c r="D9" s="777">
        <f>'BDC 274.1'!F10</f>
        <v>0</v>
      </c>
      <c r="E9" s="777"/>
      <c r="F9" s="777"/>
      <c r="G9" s="777"/>
      <c r="H9" s="777"/>
      <c r="I9" s="777"/>
      <c r="J9" s="777"/>
      <c r="K9" s="107"/>
      <c r="L9" s="95"/>
      <c r="M9" s="108" t="s">
        <v>47</v>
      </c>
      <c r="N9" s="109"/>
      <c r="O9" s="110"/>
      <c r="P9" s="314"/>
      <c r="Q9" s="314"/>
      <c r="R9" s="111"/>
      <c r="S9" s="312"/>
      <c r="T9" s="106"/>
      <c r="U9" s="106"/>
      <c r="V9" s="112"/>
    </row>
    <row r="10" spans="1:23" x14ac:dyDescent="0.2">
      <c r="A10" s="113"/>
      <c r="B10" s="106"/>
      <c r="C10" s="106"/>
      <c r="D10" s="773">
        <f>'BDC 274.1'!F11</f>
        <v>0</v>
      </c>
      <c r="E10" s="773"/>
      <c r="F10" s="773"/>
      <c r="G10" s="773"/>
      <c r="H10" s="773"/>
      <c r="I10" s="773"/>
      <c r="J10" s="773"/>
      <c r="K10" s="107"/>
      <c r="L10" s="95"/>
      <c r="M10" s="108" t="s">
        <v>48</v>
      </c>
      <c r="N10" s="109"/>
      <c r="O10" s="110"/>
      <c r="P10" s="314"/>
      <c r="Q10" s="314"/>
      <c r="R10" s="311"/>
      <c r="S10" s="313"/>
      <c r="T10" s="106"/>
      <c r="U10" s="285" t="s">
        <v>199</v>
      </c>
      <c r="V10" s="286">
        <f>'BDC 274.1'!V10</f>
        <v>0</v>
      </c>
    </row>
    <row r="11" spans="1:23" x14ac:dyDescent="0.2">
      <c r="A11" s="104" t="s">
        <v>49</v>
      </c>
      <c r="B11" s="105"/>
      <c r="C11" s="105"/>
      <c r="D11" s="773">
        <f>'BDC 274.1'!F12</f>
        <v>0</v>
      </c>
      <c r="E11" s="773"/>
      <c r="F11" s="773"/>
      <c r="G11" s="773"/>
      <c r="H11" s="773"/>
      <c r="I11" s="773"/>
      <c r="J11" s="773"/>
      <c r="K11" s="107"/>
      <c r="L11" s="95"/>
      <c r="M11" s="108" t="s">
        <v>50</v>
      </c>
      <c r="N11" s="114"/>
      <c r="O11" s="115"/>
      <c r="P11" s="314"/>
      <c r="Q11" s="779" t="s">
        <v>4</v>
      </c>
      <c r="R11" s="779"/>
      <c r="S11" s="778">
        <f>'BDC 274.1'!S11</f>
        <v>0</v>
      </c>
      <c r="T11" s="778"/>
      <c r="U11" s="287" t="s">
        <v>5</v>
      </c>
      <c r="V11" s="288">
        <f>'BDC 274.1'!V11</f>
        <v>0</v>
      </c>
      <c r="W11" s="289"/>
    </row>
    <row r="12" spans="1:23" ht="7.5" customHeight="1" thickBot="1" x14ac:dyDescent="0.25">
      <c r="A12" s="113"/>
      <c r="B12" s="106"/>
      <c r="C12" s="106"/>
      <c r="D12" s="95"/>
      <c r="E12" s="95"/>
      <c r="F12" s="95"/>
      <c r="G12" s="95"/>
      <c r="H12" s="95"/>
      <c r="I12" s="95"/>
      <c r="J12" s="95"/>
      <c r="K12" s="95"/>
      <c r="L12" s="95"/>
      <c r="M12" s="106"/>
      <c r="N12" s="106"/>
      <c r="O12" s="106"/>
      <c r="P12" s="106"/>
      <c r="Q12" s="106"/>
      <c r="R12" s="106"/>
      <c r="S12" s="106"/>
      <c r="T12" s="106"/>
      <c r="U12" s="106"/>
      <c r="V12" s="116"/>
    </row>
    <row r="13" spans="1:23" ht="15.75" thickTop="1" x14ac:dyDescent="0.2">
      <c r="A13" s="117" t="s">
        <v>51</v>
      </c>
      <c r="B13" s="118" t="s">
        <v>52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19" t="s">
        <v>33</v>
      </c>
      <c r="N13" s="770"/>
      <c r="O13" s="770"/>
      <c r="P13" s="770"/>
      <c r="Q13" s="770"/>
      <c r="R13" s="770"/>
      <c r="S13" s="770"/>
      <c r="T13" s="770"/>
      <c r="U13" s="770"/>
      <c r="V13" s="771"/>
    </row>
    <row r="14" spans="1:23" x14ac:dyDescent="0.2">
      <c r="A14" s="120" t="s">
        <v>53</v>
      </c>
      <c r="B14" s="108" t="s">
        <v>201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767"/>
      <c r="N14" s="768"/>
      <c r="O14" s="768"/>
      <c r="P14" s="768"/>
      <c r="Q14" s="768"/>
      <c r="R14" s="768"/>
      <c r="S14" s="768"/>
      <c r="T14" s="768"/>
      <c r="U14" s="768"/>
      <c r="V14" s="769"/>
    </row>
    <row r="15" spans="1:23" x14ac:dyDescent="0.2">
      <c r="A15" s="120"/>
      <c r="B15" s="121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764"/>
      <c r="N15" s="765"/>
      <c r="O15" s="765"/>
      <c r="P15" s="765"/>
      <c r="Q15" s="765"/>
      <c r="R15" s="765"/>
      <c r="S15" s="765"/>
      <c r="T15" s="765"/>
      <c r="U15" s="765"/>
      <c r="V15" s="766"/>
    </row>
    <row r="16" spans="1:23" x14ac:dyDescent="0.2">
      <c r="A16" s="120" t="s">
        <v>55</v>
      </c>
      <c r="B16" s="108" t="s">
        <v>56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764"/>
      <c r="N16" s="765"/>
      <c r="O16" s="765"/>
      <c r="P16" s="765"/>
      <c r="Q16" s="765"/>
      <c r="R16" s="765"/>
      <c r="S16" s="765"/>
      <c r="T16" s="765"/>
      <c r="U16" s="765"/>
      <c r="V16" s="766"/>
    </row>
    <row r="17" spans="1:22" x14ac:dyDescent="0.2">
      <c r="A17" s="120" t="s">
        <v>57</v>
      </c>
      <c r="B17" s="108" t="s">
        <v>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764"/>
      <c r="N17" s="765"/>
      <c r="O17" s="765"/>
      <c r="P17" s="765"/>
      <c r="Q17" s="765"/>
      <c r="R17" s="765"/>
      <c r="S17" s="765"/>
      <c r="T17" s="765"/>
      <c r="U17" s="765"/>
      <c r="V17" s="766"/>
    </row>
    <row r="18" spans="1:22" ht="6.75" customHeight="1" x14ac:dyDescent="0.2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5"/>
    </row>
    <row r="19" spans="1:22" x14ac:dyDescent="0.2">
      <c r="A19" s="126">
        <v>1</v>
      </c>
      <c r="B19" s="127">
        <v>2</v>
      </c>
      <c r="C19" s="128">
        <v>3</v>
      </c>
      <c r="D19" s="129"/>
      <c r="E19" s="129"/>
      <c r="F19" s="130"/>
      <c r="G19" s="131">
        <v>4</v>
      </c>
      <c r="H19" s="127">
        <v>5</v>
      </c>
      <c r="I19" s="128">
        <v>6</v>
      </c>
      <c r="J19" s="130"/>
      <c r="K19" s="128">
        <v>7</v>
      </c>
      <c r="L19" s="130"/>
      <c r="M19" s="128">
        <v>8</v>
      </c>
      <c r="N19" s="132"/>
      <c r="O19" s="129">
        <v>9</v>
      </c>
      <c r="P19" s="130"/>
      <c r="Q19" s="128">
        <v>10</v>
      </c>
      <c r="R19" s="130"/>
      <c r="S19" s="128">
        <v>11</v>
      </c>
      <c r="T19" s="132"/>
      <c r="U19" s="129">
        <v>12</v>
      </c>
      <c r="V19" s="132"/>
    </row>
    <row r="20" spans="1:22" ht="3.75" customHeight="1" x14ac:dyDescent="0.2">
      <c r="A20" s="133"/>
      <c r="B20" s="134"/>
      <c r="C20" s="135"/>
      <c r="D20" s="136"/>
      <c r="E20" s="136"/>
      <c r="F20" s="137"/>
      <c r="G20" s="108"/>
      <c r="H20" s="138"/>
      <c r="I20" s="139"/>
      <c r="J20" s="140"/>
      <c r="K20" s="139"/>
      <c r="L20" s="140"/>
      <c r="M20" s="139"/>
      <c r="N20" s="141"/>
      <c r="O20" s="142"/>
      <c r="P20" s="140"/>
      <c r="Q20" s="139"/>
      <c r="R20" s="140"/>
      <c r="S20" s="139"/>
      <c r="T20" s="141"/>
      <c r="U20" s="142"/>
      <c r="V20" s="141"/>
    </row>
    <row r="21" spans="1:22" ht="12" customHeight="1" x14ac:dyDescent="0.2">
      <c r="A21" s="143" t="s">
        <v>59</v>
      </c>
      <c r="B21" s="144" t="s">
        <v>60</v>
      </c>
      <c r="C21" s="145" t="s">
        <v>61</v>
      </c>
      <c r="D21" s="146"/>
      <c r="E21" s="146"/>
      <c r="F21" s="147"/>
      <c r="G21" s="148" t="s">
        <v>30</v>
      </c>
      <c r="H21" s="149" t="s">
        <v>62</v>
      </c>
      <c r="I21" s="150" t="s">
        <v>63</v>
      </c>
      <c r="J21" s="151"/>
      <c r="K21" s="150" t="s">
        <v>64</v>
      </c>
      <c r="L21" s="151"/>
      <c r="M21" s="150" t="s">
        <v>65</v>
      </c>
      <c r="N21" s="152"/>
      <c r="O21" s="153" t="s">
        <v>66</v>
      </c>
      <c r="P21" s="151"/>
      <c r="Q21" s="150" t="s">
        <v>67</v>
      </c>
      <c r="R21" s="151"/>
      <c r="S21" s="150" t="s">
        <v>68</v>
      </c>
      <c r="T21" s="152"/>
      <c r="U21" s="146" t="s">
        <v>69</v>
      </c>
      <c r="V21" s="154"/>
    </row>
    <row r="22" spans="1:22" ht="12" customHeight="1" x14ac:dyDescent="0.2">
      <c r="A22" s="353" t="s">
        <v>211</v>
      </c>
      <c r="B22" s="144" t="s">
        <v>70</v>
      </c>
      <c r="C22" s="145" t="s">
        <v>71</v>
      </c>
      <c r="D22" s="146"/>
      <c r="E22" s="146"/>
      <c r="F22" s="147"/>
      <c r="G22" s="148" t="s">
        <v>72</v>
      </c>
      <c r="H22" s="149" t="s">
        <v>73</v>
      </c>
      <c r="I22" s="150" t="s">
        <v>74</v>
      </c>
      <c r="J22" s="151"/>
      <c r="K22" s="150" t="s">
        <v>75</v>
      </c>
      <c r="L22" s="151"/>
      <c r="M22" s="150" t="s">
        <v>76</v>
      </c>
      <c r="N22" s="152"/>
      <c r="O22" s="153" t="s">
        <v>77</v>
      </c>
      <c r="P22" s="151"/>
      <c r="Q22" s="150" t="s">
        <v>77</v>
      </c>
      <c r="R22" s="151"/>
      <c r="S22" s="150" t="s">
        <v>77</v>
      </c>
      <c r="T22" s="152"/>
      <c r="U22" s="146" t="s">
        <v>65</v>
      </c>
      <c r="V22" s="154"/>
    </row>
    <row r="23" spans="1:22" ht="12" customHeight="1" x14ac:dyDescent="0.2">
      <c r="A23" s="246" t="s">
        <v>212</v>
      </c>
      <c r="B23" s="144" t="s">
        <v>78</v>
      </c>
      <c r="C23" s="150"/>
      <c r="D23" s="153"/>
      <c r="E23" s="153"/>
      <c r="F23" s="151"/>
      <c r="G23" s="148" t="s">
        <v>79</v>
      </c>
      <c r="H23" s="155"/>
      <c r="I23" s="150"/>
      <c r="J23" s="151"/>
      <c r="K23" s="150"/>
      <c r="L23" s="151"/>
      <c r="M23" s="150"/>
      <c r="N23" s="152"/>
      <c r="O23" s="153" t="s">
        <v>30</v>
      </c>
      <c r="P23" s="151"/>
      <c r="Q23" s="150" t="s">
        <v>80</v>
      </c>
      <c r="R23" s="151"/>
      <c r="S23" s="150" t="s">
        <v>80</v>
      </c>
      <c r="T23" s="152"/>
      <c r="U23" s="146" t="s">
        <v>80</v>
      </c>
      <c r="V23" s="154"/>
    </row>
    <row r="24" spans="1:22" ht="12" customHeight="1" x14ac:dyDescent="0.2">
      <c r="A24" s="143" t="s">
        <v>81</v>
      </c>
      <c r="B24" s="144" t="s">
        <v>82</v>
      </c>
      <c r="C24" s="156" t="s">
        <v>83</v>
      </c>
      <c r="D24" s="157"/>
      <c r="E24" s="157"/>
      <c r="F24" s="158"/>
      <c r="G24" s="148" t="s">
        <v>84</v>
      </c>
      <c r="H24" s="155"/>
      <c r="I24" s="150" t="s">
        <v>85</v>
      </c>
      <c r="J24" s="151"/>
      <c r="K24" s="150" t="s">
        <v>86</v>
      </c>
      <c r="L24" s="151"/>
      <c r="M24" s="746" t="s">
        <v>87</v>
      </c>
      <c r="N24" s="747"/>
      <c r="O24" s="153"/>
      <c r="P24" s="151"/>
      <c r="Q24" s="150"/>
      <c r="R24" s="151"/>
      <c r="S24" s="150"/>
      <c r="T24" s="152"/>
      <c r="U24" s="726" t="s">
        <v>88</v>
      </c>
      <c r="V24" s="747"/>
    </row>
    <row r="25" spans="1:22" ht="12" customHeight="1" x14ac:dyDescent="0.2">
      <c r="A25" s="354" t="s">
        <v>210</v>
      </c>
      <c r="B25" s="144" t="s">
        <v>89</v>
      </c>
      <c r="C25" s="156" t="s">
        <v>90</v>
      </c>
      <c r="D25" s="157"/>
      <c r="E25" s="157"/>
      <c r="F25" s="158"/>
      <c r="G25" s="108"/>
      <c r="H25" s="155"/>
      <c r="I25" s="746" t="s">
        <v>91</v>
      </c>
      <c r="J25" s="763"/>
      <c r="K25" s="746" t="s">
        <v>91</v>
      </c>
      <c r="L25" s="763"/>
      <c r="M25" s="746" t="s">
        <v>92</v>
      </c>
      <c r="N25" s="747"/>
      <c r="O25" s="153"/>
      <c r="P25" s="151"/>
      <c r="Q25" s="746" t="s">
        <v>93</v>
      </c>
      <c r="R25" s="763"/>
      <c r="S25" s="746" t="s">
        <v>94</v>
      </c>
      <c r="T25" s="727"/>
      <c r="U25" s="726" t="s">
        <v>95</v>
      </c>
      <c r="V25" s="727"/>
    </row>
    <row r="26" spans="1:22" ht="12" customHeight="1" x14ac:dyDescent="0.2">
      <c r="A26" s="246" t="s">
        <v>209</v>
      </c>
      <c r="B26" s="148" t="s">
        <v>96</v>
      </c>
      <c r="C26" s="156" t="s">
        <v>97</v>
      </c>
      <c r="D26" s="157"/>
      <c r="E26" s="157"/>
      <c r="F26" s="158"/>
      <c r="G26" s="95"/>
      <c r="H26" s="159"/>
      <c r="I26" s="746" t="s">
        <v>98</v>
      </c>
      <c r="J26" s="763"/>
      <c r="K26" s="746" t="s">
        <v>99</v>
      </c>
      <c r="L26" s="763"/>
      <c r="M26" s="746" t="s">
        <v>99</v>
      </c>
      <c r="N26" s="747"/>
      <c r="O26" s="153"/>
      <c r="P26" s="151"/>
      <c r="Q26" s="746" t="s">
        <v>100</v>
      </c>
      <c r="R26" s="763"/>
      <c r="S26" s="746" t="s">
        <v>99</v>
      </c>
      <c r="T26" s="727"/>
      <c r="U26" s="726" t="s">
        <v>101</v>
      </c>
      <c r="V26" s="727"/>
    </row>
    <row r="27" spans="1:22" ht="12" customHeight="1" x14ac:dyDescent="0.2">
      <c r="A27" s="143" t="s">
        <v>208</v>
      </c>
      <c r="B27" s="148"/>
      <c r="C27" s="156" t="s">
        <v>102</v>
      </c>
      <c r="D27" s="157"/>
      <c r="E27" s="157"/>
      <c r="F27" s="158"/>
      <c r="G27" s="95"/>
      <c r="H27" s="159"/>
      <c r="I27" s="746" t="s">
        <v>103</v>
      </c>
      <c r="J27" s="763"/>
      <c r="K27" s="762">
        <v>0.45</v>
      </c>
      <c r="L27" s="763"/>
      <c r="M27" s="746" t="s">
        <v>104</v>
      </c>
      <c r="N27" s="747"/>
      <c r="O27" s="153"/>
      <c r="P27" s="151"/>
      <c r="Q27" s="150"/>
      <c r="R27" s="151"/>
      <c r="S27" s="746" t="s">
        <v>105</v>
      </c>
      <c r="T27" s="727"/>
      <c r="U27" s="726" t="s">
        <v>106</v>
      </c>
      <c r="V27" s="727"/>
    </row>
    <row r="28" spans="1:22" ht="3.75" customHeight="1" thickBot="1" x14ac:dyDescent="0.25">
      <c r="A28" s="160"/>
      <c r="B28" s="148"/>
      <c r="C28" s="156"/>
      <c r="D28" s="157"/>
      <c r="E28" s="157"/>
      <c r="F28" s="158"/>
      <c r="G28" s="95"/>
      <c r="H28" s="159"/>
      <c r="I28" s="161"/>
      <c r="J28" s="162"/>
      <c r="K28" s="163"/>
      <c r="L28" s="144"/>
      <c r="M28" s="164"/>
      <c r="N28" s="165"/>
      <c r="O28" s="153"/>
      <c r="P28" s="151"/>
      <c r="Q28" s="150"/>
      <c r="R28" s="151"/>
      <c r="S28" s="166"/>
      <c r="T28" s="167"/>
      <c r="U28" s="168"/>
      <c r="V28" s="167"/>
    </row>
    <row r="29" spans="1:22" ht="30" customHeight="1" thickTop="1" x14ac:dyDescent="0.2">
      <c r="A29" s="247"/>
      <c r="B29" s="169"/>
      <c r="C29" s="758"/>
      <c r="D29" s="759"/>
      <c r="E29" s="759"/>
      <c r="F29" s="760"/>
      <c r="G29" s="290"/>
      <c r="H29" s="170"/>
      <c r="I29" s="742" t="str">
        <f t="shared" ref="I29:I36" si="0">IF(OR($G29&gt;=40,$G29=0)," ",$H29/176)</f>
        <v xml:space="preserve"> </v>
      </c>
      <c r="J29" s="761"/>
      <c r="K29" s="742" t="str">
        <f t="shared" ref="K29:K36" si="1">IF($G29&gt;=40,$H29*0.45," ")</f>
        <v xml:space="preserve"> </v>
      </c>
      <c r="L29" s="761"/>
      <c r="M29" s="742" t="str">
        <f t="shared" ref="M29:M36" si="2">IF($G29=0," ",IF($G29&gt;=40,$K29,G29*I29))</f>
        <v xml:space="preserve"> </v>
      </c>
      <c r="N29" s="743"/>
      <c r="O29" s="738"/>
      <c r="P29" s="739"/>
      <c r="Q29" s="740"/>
      <c r="R29" s="741"/>
      <c r="S29" s="742">
        <f t="shared" ref="S29:S36" si="3">O29*Q29</f>
        <v>0</v>
      </c>
      <c r="T29" s="743"/>
      <c r="U29" s="744" t="str">
        <f t="shared" ref="U29:U36" si="4">IF(G29=0," ",M29+S29)</f>
        <v xml:space="preserve"> </v>
      </c>
      <c r="V29" s="745"/>
    </row>
    <row r="30" spans="1:22" ht="30" customHeight="1" x14ac:dyDescent="0.2">
      <c r="A30" s="247"/>
      <c r="B30" s="171"/>
      <c r="C30" s="748"/>
      <c r="D30" s="749"/>
      <c r="E30" s="749"/>
      <c r="F30" s="750"/>
      <c r="G30" s="292"/>
      <c r="H30" s="172"/>
      <c r="I30" s="734" t="str">
        <f t="shared" si="0"/>
        <v xml:space="preserve"> </v>
      </c>
      <c r="J30" s="751"/>
      <c r="K30" s="734" t="str">
        <f t="shared" si="1"/>
        <v xml:space="preserve"> </v>
      </c>
      <c r="L30" s="751"/>
      <c r="M30" s="734" t="str">
        <f t="shared" si="2"/>
        <v xml:space="preserve"> </v>
      </c>
      <c r="N30" s="735"/>
      <c r="O30" s="736"/>
      <c r="P30" s="737"/>
      <c r="Q30" s="732"/>
      <c r="R30" s="733"/>
      <c r="S30" s="734">
        <f t="shared" si="3"/>
        <v>0</v>
      </c>
      <c r="T30" s="735"/>
      <c r="U30" s="728" t="str">
        <f t="shared" si="4"/>
        <v xml:space="preserve"> </v>
      </c>
      <c r="V30" s="729"/>
    </row>
    <row r="31" spans="1:22" ht="30" customHeight="1" x14ac:dyDescent="0.2">
      <c r="A31" s="247"/>
      <c r="B31" s="171"/>
      <c r="C31" s="748"/>
      <c r="D31" s="749"/>
      <c r="E31" s="749"/>
      <c r="F31" s="750"/>
      <c r="G31" s="292"/>
      <c r="H31" s="172"/>
      <c r="I31" s="734" t="str">
        <f t="shared" si="0"/>
        <v xml:space="preserve"> </v>
      </c>
      <c r="J31" s="751"/>
      <c r="K31" s="734" t="str">
        <f t="shared" si="1"/>
        <v xml:space="preserve"> </v>
      </c>
      <c r="L31" s="751"/>
      <c r="M31" s="734" t="str">
        <f t="shared" si="2"/>
        <v xml:space="preserve"> </v>
      </c>
      <c r="N31" s="735"/>
      <c r="O31" s="730"/>
      <c r="P31" s="731"/>
      <c r="Q31" s="732"/>
      <c r="R31" s="733"/>
      <c r="S31" s="734">
        <f t="shared" si="3"/>
        <v>0</v>
      </c>
      <c r="T31" s="735"/>
      <c r="U31" s="728" t="str">
        <f t="shared" si="4"/>
        <v xml:space="preserve"> </v>
      </c>
      <c r="V31" s="729"/>
    </row>
    <row r="32" spans="1:22" ht="30" customHeight="1" x14ac:dyDescent="0.2">
      <c r="A32" s="247"/>
      <c r="B32" s="171"/>
      <c r="C32" s="748"/>
      <c r="D32" s="749"/>
      <c r="E32" s="749"/>
      <c r="F32" s="750"/>
      <c r="G32" s="292"/>
      <c r="H32" s="172"/>
      <c r="I32" s="734" t="str">
        <f t="shared" si="0"/>
        <v xml:space="preserve"> </v>
      </c>
      <c r="J32" s="751"/>
      <c r="K32" s="734" t="str">
        <f t="shared" si="1"/>
        <v xml:space="preserve"> </v>
      </c>
      <c r="L32" s="751"/>
      <c r="M32" s="734" t="str">
        <f t="shared" si="2"/>
        <v xml:space="preserve"> </v>
      </c>
      <c r="N32" s="735"/>
      <c r="O32" s="730"/>
      <c r="P32" s="731"/>
      <c r="Q32" s="732"/>
      <c r="R32" s="733"/>
      <c r="S32" s="734">
        <f t="shared" si="3"/>
        <v>0</v>
      </c>
      <c r="T32" s="735"/>
      <c r="U32" s="728" t="str">
        <f t="shared" si="4"/>
        <v xml:space="preserve"> </v>
      </c>
      <c r="V32" s="729"/>
    </row>
    <row r="33" spans="1:22" ht="30" customHeight="1" x14ac:dyDescent="0.2">
      <c r="A33" s="247"/>
      <c r="B33" s="171"/>
      <c r="C33" s="748"/>
      <c r="D33" s="749"/>
      <c r="E33" s="749"/>
      <c r="F33" s="750"/>
      <c r="G33" s="292"/>
      <c r="H33" s="172"/>
      <c r="I33" s="734" t="str">
        <f t="shared" si="0"/>
        <v xml:space="preserve"> </v>
      </c>
      <c r="J33" s="751"/>
      <c r="K33" s="734" t="str">
        <f t="shared" si="1"/>
        <v xml:space="preserve"> </v>
      </c>
      <c r="L33" s="751"/>
      <c r="M33" s="734" t="str">
        <f t="shared" si="2"/>
        <v xml:space="preserve"> </v>
      </c>
      <c r="N33" s="735"/>
      <c r="O33" s="730"/>
      <c r="P33" s="731"/>
      <c r="Q33" s="732"/>
      <c r="R33" s="733"/>
      <c r="S33" s="734">
        <f t="shared" si="3"/>
        <v>0</v>
      </c>
      <c r="T33" s="735"/>
      <c r="U33" s="728" t="str">
        <f t="shared" si="4"/>
        <v xml:space="preserve"> </v>
      </c>
      <c r="V33" s="729"/>
    </row>
    <row r="34" spans="1:22" ht="30" customHeight="1" x14ac:dyDescent="0.2">
      <c r="A34" s="247"/>
      <c r="B34" s="171"/>
      <c r="C34" s="748"/>
      <c r="D34" s="749"/>
      <c r="E34" s="749"/>
      <c r="F34" s="750"/>
      <c r="G34" s="292"/>
      <c r="H34" s="172"/>
      <c r="I34" s="734" t="str">
        <f t="shared" si="0"/>
        <v xml:space="preserve"> </v>
      </c>
      <c r="J34" s="751"/>
      <c r="K34" s="734" t="str">
        <f t="shared" si="1"/>
        <v xml:space="preserve"> </v>
      </c>
      <c r="L34" s="751"/>
      <c r="M34" s="734" t="str">
        <f t="shared" si="2"/>
        <v xml:space="preserve"> </v>
      </c>
      <c r="N34" s="735"/>
      <c r="O34" s="730"/>
      <c r="P34" s="731"/>
      <c r="Q34" s="732"/>
      <c r="R34" s="733"/>
      <c r="S34" s="734">
        <f t="shared" si="3"/>
        <v>0</v>
      </c>
      <c r="T34" s="735"/>
      <c r="U34" s="728" t="str">
        <f t="shared" si="4"/>
        <v xml:space="preserve"> </v>
      </c>
      <c r="V34" s="729"/>
    </row>
    <row r="35" spans="1:22" ht="30" customHeight="1" x14ac:dyDescent="0.2">
      <c r="A35" s="247"/>
      <c r="B35" s="171"/>
      <c r="C35" s="748"/>
      <c r="D35" s="749"/>
      <c r="E35" s="749"/>
      <c r="F35" s="750"/>
      <c r="G35" s="292"/>
      <c r="H35" s="172"/>
      <c r="I35" s="734" t="str">
        <f t="shared" si="0"/>
        <v xml:space="preserve"> </v>
      </c>
      <c r="J35" s="751"/>
      <c r="K35" s="734" t="str">
        <f t="shared" si="1"/>
        <v xml:space="preserve"> </v>
      </c>
      <c r="L35" s="751"/>
      <c r="M35" s="734" t="str">
        <f t="shared" si="2"/>
        <v xml:space="preserve"> </v>
      </c>
      <c r="N35" s="735"/>
      <c r="O35" s="730"/>
      <c r="P35" s="731"/>
      <c r="Q35" s="732"/>
      <c r="R35" s="733"/>
      <c r="S35" s="734">
        <f t="shared" si="3"/>
        <v>0</v>
      </c>
      <c r="T35" s="735"/>
      <c r="U35" s="728" t="str">
        <f t="shared" si="4"/>
        <v xml:space="preserve"> </v>
      </c>
      <c r="V35" s="729"/>
    </row>
    <row r="36" spans="1:22" ht="30" customHeight="1" x14ac:dyDescent="0.2">
      <c r="A36" s="247"/>
      <c r="B36" s="171"/>
      <c r="C36" s="748"/>
      <c r="D36" s="749"/>
      <c r="E36" s="749"/>
      <c r="F36" s="750"/>
      <c r="G36" s="292"/>
      <c r="H36" s="172"/>
      <c r="I36" s="734" t="str">
        <f t="shared" si="0"/>
        <v xml:space="preserve"> </v>
      </c>
      <c r="J36" s="751"/>
      <c r="K36" s="734" t="str">
        <f t="shared" si="1"/>
        <v xml:space="preserve"> </v>
      </c>
      <c r="L36" s="751"/>
      <c r="M36" s="734" t="str">
        <f t="shared" si="2"/>
        <v xml:space="preserve"> </v>
      </c>
      <c r="N36" s="735"/>
      <c r="O36" s="730"/>
      <c r="P36" s="731"/>
      <c r="Q36" s="732"/>
      <c r="R36" s="733"/>
      <c r="S36" s="734">
        <f t="shared" si="3"/>
        <v>0</v>
      </c>
      <c r="T36" s="735"/>
      <c r="U36" s="728" t="str">
        <f t="shared" si="4"/>
        <v xml:space="preserve"> </v>
      </c>
      <c r="V36" s="729"/>
    </row>
    <row r="37" spans="1:22" ht="26.25" customHeight="1" thickBot="1" x14ac:dyDescent="0.25">
      <c r="A37" s="334"/>
      <c r="B37" s="287"/>
      <c r="C37" s="335"/>
      <c r="D37" s="105"/>
      <c r="E37" s="105"/>
      <c r="F37" s="105"/>
      <c r="G37" s="287"/>
      <c r="H37" s="252"/>
      <c r="I37" s="252"/>
      <c r="J37" s="105"/>
      <c r="K37" s="252"/>
      <c r="L37" s="105"/>
      <c r="M37" s="722" t="s">
        <v>217</v>
      </c>
      <c r="N37" s="722"/>
      <c r="O37" s="722"/>
      <c r="P37" s="722"/>
      <c r="Q37" s="722"/>
      <c r="R37" s="722"/>
      <c r="S37" s="722"/>
      <c r="T37" s="723"/>
      <c r="U37" s="724">
        <f>'BDC 124E.1 (5)'!U37:V37</f>
        <v>0</v>
      </c>
      <c r="V37" s="725"/>
    </row>
    <row r="38" spans="1:22" ht="26.25" customHeight="1" thickTop="1" thickBot="1" x14ac:dyDescent="0.25">
      <c r="A38" s="752" t="s">
        <v>177</v>
      </c>
      <c r="B38" s="753"/>
      <c r="C38" s="753"/>
      <c r="D38" s="753"/>
      <c r="E38" s="753"/>
      <c r="F38" s="753"/>
      <c r="G38" s="753"/>
      <c r="H38" s="249"/>
      <c r="I38" s="249"/>
      <c r="J38" s="249"/>
      <c r="K38" s="756" t="s">
        <v>218</v>
      </c>
      <c r="L38" s="756"/>
      <c r="M38" s="756"/>
      <c r="N38" s="756"/>
      <c r="O38" s="756"/>
      <c r="P38" s="756"/>
      <c r="Q38" s="756"/>
      <c r="R38" s="756"/>
      <c r="S38" s="756"/>
      <c r="T38" s="757"/>
      <c r="U38" s="754">
        <f>SUM(U29:U37)</f>
        <v>0</v>
      </c>
      <c r="V38" s="755"/>
    </row>
    <row r="39" spans="1:22" ht="15.75" thickTop="1" x14ac:dyDescent="0.2">
      <c r="A39" s="173" t="s">
        <v>233</v>
      </c>
      <c r="B39" s="17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</sheetData>
  <sheetProtection algorithmName="SHA-512" hashValue="MCuvSnLjmidbr0uqaIE1ei+IgJIZf1wqB1BBkuoSRSIK6mDQe7dC/wIicMk8z8kmIMKxKKVeBlO/COnojz/MSw==" saltValue="VuUG5mg+/hsLBNG0oMwdAQ==" spinCount="100000" sheet="1" objects="1" scenarios="1" selectLockedCells="1"/>
  <mergeCells count="102">
    <mergeCell ref="S36:T36"/>
    <mergeCell ref="U36:V36"/>
    <mergeCell ref="M37:T37"/>
    <mergeCell ref="U37:V37"/>
    <mergeCell ref="A38:G38"/>
    <mergeCell ref="K38:T38"/>
    <mergeCell ref="U38:V38"/>
    <mergeCell ref="C36:F36"/>
    <mergeCell ref="I36:J36"/>
    <mergeCell ref="K36:L36"/>
    <mergeCell ref="M36:N36"/>
    <mergeCell ref="O36:P36"/>
    <mergeCell ref="Q36:R36"/>
    <mergeCell ref="S34:T34"/>
    <mergeCell ref="U34:V34"/>
    <mergeCell ref="C35:F35"/>
    <mergeCell ref="I35:J35"/>
    <mergeCell ref="K35:L35"/>
    <mergeCell ref="M35:N35"/>
    <mergeCell ref="O35:P35"/>
    <mergeCell ref="Q35:R35"/>
    <mergeCell ref="S35:T35"/>
    <mergeCell ref="U35:V35"/>
    <mergeCell ref="C34:F34"/>
    <mergeCell ref="I34:J34"/>
    <mergeCell ref="K34:L34"/>
    <mergeCell ref="M34:N34"/>
    <mergeCell ref="O34:P34"/>
    <mergeCell ref="Q34:R34"/>
    <mergeCell ref="S32:T32"/>
    <mergeCell ref="U32:V32"/>
    <mergeCell ref="C33:F33"/>
    <mergeCell ref="I33:J33"/>
    <mergeCell ref="K33:L33"/>
    <mergeCell ref="M33:N33"/>
    <mergeCell ref="O33:P33"/>
    <mergeCell ref="Q33:R33"/>
    <mergeCell ref="S33:T33"/>
    <mergeCell ref="U33:V33"/>
    <mergeCell ref="C32:F32"/>
    <mergeCell ref="I32:J32"/>
    <mergeCell ref="K32:L32"/>
    <mergeCell ref="M32:N32"/>
    <mergeCell ref="O32:P32"/>
    <mergeCell ref="Q32:R32"/>
    <mergeCell ref="C30:F30"/>
    <mergeCell ref="I30:J30"/>
    <mergeCell ref="K30:L30"/>
    <mergeCell ref="M30:N30"/>
    <mergeCell ref="O30:P30"/>
    <mergeCell ref="Q30:R30"/>
    <mergeCell ref="S30:T30"/>
    <mergeCell ref="U30:V30"/>
    <mergeCell ref="C31:F31"/>
    <mergeCell ref="I31:J31"/>
    <mergeCell ref="K31:L31"/>
    <mergeCell ref="M31:N31"/>
    <mergeCell ref="O31:P31"/>
    <mergeCell ref="Q31:R31"/>
    <mergeCell ref="S31:T31"/>
    <mergeCell ref="U31:V31"/>
    <mergeCell ref="I27:J27"/>
    <mergeCell ref="K27:L27"/>
    <mergeCell ref="M27:N27"/>
    <mergeCell ref="S27:T27"/>
    <mergeCell ref="U27:V27"/>
    <mergeCell ref="C29:F29"/>
    <mergeCell ref="I29:J29"/>
    <mergeCell ref="K29:L29"/>
    <mergeCell ref="M29:N29"/>
    <mergeCell ref="O29:P29"/>
    <mergeCell ref="Q29:R29"/>
    <mergeCell ref="S29:T29"/>
    <mergeCell ref="U29:V29"/>
    <mergeCell ref="I26:J26"/>
    <mergeCell ref="K26:L26"/>
    <mergeCell ref="M26:N26"/>
    <mergeCell ref="Q26:R26"/>
    <mergeCell ref="S26:T26"/>
    <mergeCell ref="U26:V26"/>
    <mergeCell ref="M16:V16"/>
    <mergeCell ref="M17:V17"/>
    <mergeCell ref="M24:N24"/>
    <mergeCell ref="U24:V24"/>
    <mergeCell ref="I25:J25"/>
    <mergeCell ref="K25:L25"/>
    <mergeCell ref="M25:N25"/>
    <mergeCell ref="Q25:R25"/>
    <mergeCell ref="S25:T25"/>
    <mergeCell ref="U25:V25"/>
    <mergeCell ref="D11:J11"/>
    <mergeCell ref="Q11:R11"/>
    <mergeCell ref="S11:T11"/>
    <mergeCell ref="N13:V13"/>
    <mergeCell ref="M14:V14"/>
    <mergeCell ref="M15:V15"/>
    <mergeCell ref="A6:L6"/>
    <mergeCell ref="U6:V6"/>
    <mergeCell ref="D8:J8"/>
    <mergeCell ref="M8:O8"/>
    <mergeCell ref="D9:J9"/>
    <mergeCell ref="D10:J10"/>
  </mergeCells>
  <dataValidations count="1">
    <dataValidation type="decimal" allowBlank="1" showInputMessage="1" showErrorMessage="1" error="This entry must be less than 1000." sqref="G29:G36 O29:P36" xr:uid="{00000000-0002-0000-1700-000000000000}">
      <formula1>0</formula1>
      <formula2>999.99</formula2>
    </dataValidation>
  </dataValidations>
  <printOptions horizontalCentered="1" verticalCentered="1"/>
  <pageMargins left="0" right="0" top="0" bottom="0" header="0" footer="0"/>
  <pageSetup scale="9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9">
    <pageSetUpPr autoPageBreaks="0"/>
  </sheetPr>
  <dimension ref="A5:V39"/>
  <sheetViews>
    <sheetView showGridLines="0" showRowColHeaders="0" showZeros="0" zoomScaleNormal="100" zoomScaleSheetLayoutView="100" workbookViewId="0">
      <selection activeCell="N13" sqref="N13:V13"/>
    </sheetView>
  </sheetViews>
  <sheetFormatPr defaultColWidth="11.42578125" defaultRowHeight="15" x14ac:dyDescent="0.2"/>
  <cols>
    <col min="1" max="1" width="7.7109375" style="96" customWidth="1"/>
    <col min="2" max="2" width="6.140625" style="96" customWidth="1"/>
    <col min="3" max="5" width="6.42578125" style="96" customWidth="1"/>
    <col min="6" max="6" width="5.85546875" style="96" customWidth="1"/>
    <col min="7" max="7" width="7" style="96" customWidth="1"/>
    <col min="8" max="8" width="10.5703125" style="96" customWidth="1"/>
    <col min="9" max="9" width="5.140625" style="96" customWidth="1"/>
    <col min="10" max="11" width="5.28515625" style="96" customWidth="1"/>
    <col min="12" max="12" width="5.5703125" style="96" customWidth="1"/>
    <col min="13" max="13" width="8.42578125" style="96" customWidth="1"/>
    <col min="14" max="14" width="4" style="96" customWidth="1"/>
    <col min="15" max="15" width="6.7109375" style="96" customWidth="1"/>
    <col min="16" max="16" width="3.7109375" style="96" customWidth="1"/>
    <col min="17" max="17" width="5.5703125" style="96" customWidth="1"/>
    <col min="18" max="18" width="3.42578125" style="96" customWidth="1"/>
    <col min="19" max="19" width="6.140625" style="96" customWidth="1"/>
    <col min="20" max="20" width="6.85546875" style="96" customWidth="1"/>
    <col min="21" max="21" width="6.140625" style="96" customWidth="1"/>
    <col min="22" max="22" width="11.85546875" style="96" customWidth="1"/>
    <col min="23" max="16384" width="11.42578125" style="96"/>
  </cols>
  <sheetData>
    <row r="5" spans="1:2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21.2" customHeight="1" x14ac:dyDescent="0.3">
      <c r="A6" s="772" t="s">
        <v>176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95"/>
      <c r="N6" s="95"/>
      <c r="O6" s="95"/>
      <c r="P6" s="95"/>
      <c r="Q6" s="95"/>
      <c r="R6" s="95"/>
      <c r="S6" s="95"/>
      <c r="T6" s="97" t="s">
        <v>0</v>
      </c>
      <c r="U6" s="774">
        <f>'BDC 274.1'!V7</f>
        <v>0</v>
      </c>
      <c r="V6" s="774"/>
    </row>
    <row r="7" spans="1:22" ht="3.75" customHeight="1" thickBo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ht="18" customHeight="1" thickTop="1" x14ac:dyDescent="0.2">
      <c r="A8" s="98" t="s">
        <v>178</v>
      </c>
      <c r="B8" s="99"/>
      <c r="C8" s="99"/>
      <c r="D8" s="776">
        <f>'BDC 274.1'!F9</f>
        <v>0</v>
      </c>
      <c r="E8" s="776"/>
      <c r="F8" s="776"/>
      <c r="G8" s="776"/>
      <c r="H8" s="776"/>
      <c r="I8" s="776"/>
      <c r="J8" s="776"/>
      <c r="K8" s="100"/>
      <c r="L8" s="99"/>
      <c r="M8" s="775" t="s">
        <v>45</v>
      </c>
      <c r="N8" s="775"/>
      <c r="O8" s="775"/>
      <c r="P8" s="310">
        <v>5</v>
      </c>
      <c r="Q8" s="103" t="s">
        <v>25</v>
      </c>
      <c r="R8" s="310">
        <v>5</v>
      </c>
      <c r="S8" s="99"/>
      <c r="T8" s="99"/>
      <c r="U8" s="101" t="s">
        <v>2</v>
      </c>
      <c r="V8" s="284">
        <f>'BDC 274.1'!V9</f>
        <v>0</v>
      </c>
    </row>
    <row r="9" spans="1:22" x14ac:dyDescent="0.2">
      <c r="A9" s="104" t="s">
        <v>46</v>
      </c>
      <c r="B9" s="105"/>
      <c r="C9" s="106"/>
      <c r="D9" s="777">
        <f>'BDC 274.1'!F10</f>
        <v>0</v>
      </c>
      <c r="E9" s="777"/>
      <c r="F9" s="777"/>
      <c r="G9" s="777"/>
      <c r="H9" s="777"/>
      <c r="I9" s="777"/>
      <c r="J9" s="777"/>
      <c r="K9" s="107"/>
      <c r="L9" s="95"/>
      <c r="M9" s="108" t="s">
        <v>47</v>
      </c>
      <c r="N9" s="109"/>
      <c r="O9" s="110"/>
      <c r="P9" s="780"/>
      <c r="Q9" s="780"/>
      <c r="R9" s="111"/>
      <c r="S9" s="312"/>
      <c r="T9" s="106"/>
      <c r="U9" s="106"/>
      <c r="V9" s="112"/>
    </row>
    <row r="10" spans="1:22" x14ac:dyDescent="0.2">
      <c r="A10" s="113"/>
      <c r="B10" s="106"/>
      <c r="C10" s="106"/>
      <c r="D10" s="773">
        <f>'BDC 274.1'!F11</f>
        <v>0</v>
      </c>
      <c r="E10" s="773"/>
      <c r="F10" s="773"/>
      <c r="G10" s="773"/>
      <c r="H10" s="773"/>
      <c r="I10" s="773"/>
      <c r="J10" s="773"/>
      <c r="K10" s="107"/>
      <c r="L10" s="95"/>
      <c r="M10" s="108" t="s">
        <v>48</v>
      </c>
      <c r="N10" s="109"/>
      <c r="O10" s="110"/>
      <c r="P10" s="780"/>
      <c r="Q10" s="780"/>
      <c r="R10" s="311"/>
      <c r="S10" s="313"/>
      <c r="T10" s="106"/>
      <c r="U10" s="285" t="s">
        <v>199</v>
      </c>
      <c r="V10" s="286">
        <f>'BDC 274.1'!V10</f>
        <v>0</v>
      </c>
    </row>
    <row r="11" spans="1:22" x14ac:dyDescent="0.2">
      <c r="A11" s="104" t="s">
        <v>49</v>
      </c>
      <c r="B11" s="105"/>
      <c r="C11" s="105"/>
      <c r="D11" s="773">
        <f>'BDC 274.1'!F12</f>
        <v>0</v>
      </c>
      <c r="E11" s="773"/>
      <c r="F11" s="773"/>
      <c r="G11" s="773"/>
      <c r="H11" s="773"/>
      <c r="I11" s="773"/>
      <c r="J11" s="773"/>
      <c r="K11" s="107"/>
      <c r="L11" s="95"/>
      <c r="M11" s="108" t="s">
        <v>50</v>
      </c>
      <c r="N11" s="114"/>
      <c r="O11" s="115"/>
      <c r="P11" s="314"/>
      <c r="Q11" s="314"/>
      <c r="R11" s="285" t="s">
        <v>200</v>
      </c>
      <c r="S11" s="778">
        <f>'BDC 274.1'!S11</f>
        <v>0</v>
      </c>
      <c r="T11" s="778"/>
      <c r="U11" s="287" t="s">
        <v>5</v>
      </c>
      <c r="V11" s="288">
        <f>'BDC 274.1'!V11</f>
        <v>0</v>
      </c>
    </row>
    <row r="12" spans="1:22" ht="7.5" customHeight="1" thickBot="1" x14ac:dyDescent="0.25">
      <c r="A12" s="113"/>
      <c r="B12" s="106"/>
      <c r="C12" s="106"/>
      <c r="D12" s="95"/>
      <c r="E12" s="95"/>
      <c r="F12" s="95"/>
      <c r="G12" s="95"/>
      <c r="H12" s="95"/>
      <c r="I12" s="95"/>
      <c r="J12" s="95"/>
      <c r="K12" s="95"/>
      <c r="L12" s="95"/>
      <c r="M12" s="106"/>
      <c r="N12" s="106"/>
      <c r="O12" s="106"/>
      <c r="P12" s="106"/>
      <c r="Q12" s="106"/>
      <c r="R12" s="106"/>
      <c r="S12" s="106"/>
      <c r="T12" s="106"/>
      <c r="U12" s="106"/>
      <c r="V12" s="116"/>
    </row>
    <row r="13" spans="1:22" ht="15.75" thickTop="1" x14ac:dyDescent="0.2">
      <c r="A13" s="117" t="s">
        <v>51</v>
      </c>
      <c r="B13" s="118" t="s">
        <v>52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19" t="s">
        <v>33</v>
      </c>
      <c r="N13" s="770"/>
      <c r="O13" s="770"/>
      <c r="P13" s="770"/>
      <c r="Q13" s="770"/>
      <c r="R13" s="770"/>
      <c r="S13" s="770"/>
      <c r="T13" s="770"/>
      <c r="U13" s="770"/>
      <c r="V13" s="771"/>
    </row>
    <row r="14" spans="1:22" x14ac:dyDescent="0.2">
      <c r="A14" s="120" t="s">
        <v>53</v>
      </c>
      <c r="B14" s="108" t="s">
        <v>201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767"/>
      <c r="N14" s="768"/>
      <c r="O14" s="768"/>
      <c r="P14" s="768"/>
      <c r="Q14" s="768"/>
      <c r="R14" s="768"/>
      <c r="S14" s="768"/>
      <c r="T14" s="768"/>
      <c r="U14" s="768"/>
      <c r="V14" s="769"/>
    </row>
    <row r="15" spans="1:22" x14ac:dyDescent="0.2">
      <c r="A15" s="120"/>
      <c r="B15" s="121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764"/>
      <c r="N15" s="765"/>
      <c r="O15" s="765"/>
      <c r="P15" s="765"/>
      <c r="Q15" s="765"/>
      <c r="R15" s="765"/>
      <c r="S15" s="765"/>
      <c r="T15" s="765"/>
      <c r="U15" s="765"/>
      <c r="V15" s="766"/>
    </row>
    <row r="16" spans="1:22" x14ac:dyDescent="0.2">
      <c r="A16" s="120" t="s">
        <v>55</v>
      </c>
      <c r="B16" s="108" t="s">
        <v>56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764"/>
      <c r="N16" s="765"/>
      <c r="O16" s="765"/>
      <c r="P16" s="765"/>
      <c r="Q16" s="765"/>
      <c r="R16" s="765"/>
      <c r="S16" s="765"/>
      <c r="T16" s="765"/>
      <c r="U16" s="765"/>
      <c r="V16" s="766"/>
    </row>
    <row r="17" spans="1:22" x14ac:dyDescent="0.2">
      <c r="A17" s="120" t="s">
        <v>57</v>
      </c>
      <c r="B17" s="108" t="s">
        <v>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764"/>
      <c r="N17" s="765"/>
      <c r="O17" s="765"/>
      <c r="P17" s="765"/>
      <c r="Q17" s="765"/>
      <c r="R17" s="765"/>
      <c r="S17" s="765"/>
      <c r="T17" s="765"/>
      <c r="U17" s="765"/>
      <c r="V17" s="766"/>
    </row>
    <row r="18" spans="1:22" ht="6.75" customHeight="1" x14ac:dyDescent="0.2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5"/>
    </row>
    <row r="19" spans="1:22" x14ac:dyDescent="0.2">
      <c r="A19" s="126">
        <v>1</v>
      </c>
      <c r="B19" s="127">
        <v>2</v>
      </c>
      <c r="C19" s="128">
        <v>3</v>
      </c>
      <c r="D19" s="129"/>
      <c r="E19" s="129"/>
      <c r="F19" s="130"/>
      <c r="G19" s="131">
        <v>4</v>
      </c>
      <c r="H19" s="127">
        <v>5</v>
      </c>
      <c r="I19" s="128">
        <v>6</v>
      </c>
      <c r="J19" s="130"/>
      <c r="K19" s="128">
        <v>7</v>
      </c>
      <c r="L19" s="130"/>
      <c r="M19" s="128">
        <v>8</v>
      </c>
      <c r="N19" s="132"/>
      <c r="O19" s="129">
        <v>9</v>
      </c>
      <c r="P19" s="130"/>
      <c r="Q19" s="128">
        <v>10</v>
      </c>
      <c r="R19" s="130"/>
      <c r="S19" s="128">
        <v>11</v>
      </c>
      <c r="T19" s="132"/>
      <c r="U19" s="129">
        <v>12</v>
      </c>
      <c r="V19" s="132"/>
    </row>
    <row r="20" spans="1:22" ht="7.5" customHeight="1" x14ac:dyDescent="0.2">
      <c r="A20" s="133"/>
      <c r="B20" s="134"/>
      <c r="C20" s="135"/>
      <c r="D20" s="136"/>
      <c r="E20" s="136"/>
      <c r="F20" s="137"/>
      <c r="G20" s="108"/>
      <c r="H20" s="138"/>
      <c r="I20" s="139"/>
      <c r="J20" s="140"/>
      <c r="K20" s="139"/>
      <c r="L20" s="140"/>
      <c r="M20" s="139"/>
      <c r="N20" s="141"/>
      <c r="O20" s="142"/>
      <c r="P20" s="140"/>
      <c r="Q20" s="139"/>
      <c r="R20" s="140"/>
      <c r="S20" s="139"/>
      <c r="T20" s="141"/>
      <c r="U20" s="142"/>
      <c r="V20" s="141"/>
    </row>
    <row r="21" spans="1:22" ht="12" customHeight="1" x14ac:dyDescent="0.2">
      <c r="A21" s="143" t="s">
        <v>59</v>
      </c>
      <c r="B21" s="144" t="s">
        <v>60</v>
      </c>
      <c r="C21" s="145" t="s">
        <v>61</v>
      </c>
      <c r="D21" s="146"/>
      <c r="E21" s="146"/>
      <c r="F21" s="147"/>
      <c r="G21" s="148" t="s">
        <v>30</v>
      </c>
      <c r="H21" s="149" t="s">
        <v>62</v>
      </c>
      <c r="I21" s="150" t="s">
        <v>63</v>
      </c>
      <c r="J21" s="151"/>
      <c r="K21" s="150" t="s">
        <v>64</v>
      </c>
      <c r="L21" s="151"/>
      <c r="M21" s="150" t="s">
        <v>65</v>
      </c>
      <c r="N21" s="152"/>
      <c r="O21" s="153" t="s">
        <v>66</v>
      </c>
      <c r="P21" s="151"/>
      <c r="Q21" s="150" t="s">
        <v>67</v>
      </c>
      <c r="R21" s="151"/>
      <c r="S21" s="150" t="s">
        <v>68</v>
      </c>
      <c r="T21" s="152"/>
      <c r="U21" s="146" t="s">
        <v>69</v>
      </c>
      <c r="V21" s="154"/>
    </row>
    <row r="22" spans="1:22" ht="12" customHeight="1" x14ac:dyDescent="0.2">
      <c r="A22" s="353" t="s">
        <v>211</v>
      </c>
      <c r="B22" s="144" t="s">
        <v>70</v>
      </c>
      <c r="C22" s="145" t="s">
        <v>71</v>
      </c>
      <c r="D22" s="146"/>
      <c r="E22" s="146"/>
      <c r="F22" s="147"/>
      <c r="G22" s="148" t="s">
        <v>72</v>
      </c>
      <c r="H22" s="149" t="s">
        <v>73</v>
      </c>
      <c r="I22" s="150" t="s">
        <v>74</v>
      </c>
      <c r="J22" s="151"/>
      <c r="K22" s="150" t="s">
        <v>75</v>
      </c>
      <c r="L22" s="151"/>
      <c r="M22" s="150" t="s">
        <v>76</v>
      </c>
      <c r="N22" s="152"/>
      <c r="O22" s="153" t="s">
        <v>77</v>
      </c>
      <c r="P22" s="151"/>
      <c r="Q22" s="150" t="s">
        <v>77</v>
      </c>
      <c r="R22" s="151"/>
      <c r="S22" s="150" t="s">
        <v>77</v>
      </c>
      <c r="T22" s="152"/>
      <c r="U22" s="146" t="s">
        <v>65</v>
      </c>
      <c r="V22" s="154"/>
    </row>
    <row r="23" spans="1:22" ht="12" customHeight="1" x14ac:dyDescent="0.2">
      <c r="A23" s="246" t="s">
        <v>212</v>
      </c>
      <c r="B23" s="144" t="s">
        <v>78</v>
      </c>
      <c r="C23" s="150"/>
      <c r="D23" s="153"/>
      <c r="E23" s="153"/>
      <c r="F23" s="151"/>
      <c r="G23" s="148" t="s">
        <v>79</v>
      </c>
      <c r="H23" s="155"/>
      <c r="I23" s="150"/>
      <c r="J23" s="151"/>
      <c r="K23" s="150"/>
      <c r="L23" s="151"/>
      <c r="M23" s="150"/>
      <c r="N23" s="152"/>
      <c r="O23" s="153" t="s">
        <v>30</v>
      </c>
      <c r="P23" s="151"/>
      <c r="Q23" s="150" t="s">
        <v>80</v>
      </c>
      <c r="R23" s="151"/>
      <c r="S23" s="150" t="s">
        <v>80</v>
      </c>
      <c r="T23" s="152"/>
      <c r="U23" s="146" t="s">
        <v>80</v>
      </c>
      <c r="V23" s="154"/>
    </row>
    <row r="24" spans="1:22" ht="12" customHeight="1" x14ac:dyDescent="0.2">
      <c r="A24" s="143" t="s">
        <v>81</v>
      </c>
      <c r="B24" s="144" t="s">
        <v>82</v>
      </c>
      <c r="C24" s="156" t="s">
        <v>83</v>
      </c>
      <c r="D24" s="157"/>
      <c r="E24" s="157"/>
      <c r="F24" s="158"/>
      <c r="G24" s="148" t="s">
        <v>84</v>
      </c>
      <c r="H24" s="155"/>
      <c r="I24" s="150" t="s">
        <v>85</v>
      </c>
      <c r="J24" s="151"/>
      <c r="K24" s="150" t="s">
        <v>86</v>
      </c>
      <c r="L24" s="151"/>
      <c r="M24" s="746" t="s">
        <v>87</v>
      </c>
      <c r="N24" s="747"/>
      <c r="O24" s="153"/>
      <c r="P24" s="151"/>
      <c r="Q24" s="150"/>
      <c r="R24" s="151"/>
      <c r="S24" s="150"/>
      <c r="T24" s="152"/>
      <c r="U24" s="726" t="s">
        <v>88</v>
      </c>
      <c r="V24" s="747"/>
    </row>
    <row r="25" spans="1:22" ht="12" customHeight="1" x14ac:dyDescent="0.2">
      <c r="A25" s="354" t="s">
        <v>210</v>
      </c>
      <c r="B25" s="144" t="s">
        <v>89</v>
      </c>
      <c r="C25" s="156" t="s">
        <v>90</v>
      </c>
      <c r="D25" s="157"/>
      <c r="E25" s="157"/>
      <c r="F25" s="158"/>
      <c r="G25" s="108"/>
      <c r="H25" s="155"/>
      <c r="I25" s="746" t="s">
        <v>91</v>
      </c>
      <c r="J25" s="763"/>
      <c r="K25" s="746" t="s">
        <v>91</v>
      </c>
      <c r="L25" s="763"/>
      <c r="M25" s="746" t="s">
        <v>92</v>
      </c>
      <c r="N25" s="747"/>
      <c r="O25" s="153"/>
      <c r="P25" s="151"/>
      <c r="Q25" s="746" t="s">
        <v>93</v>
      </c>
      <c r="R25" s="763"/>
      <c r="S25" s="746" t="s">
        <v>94</v>
      </c>
      <c r="T25" s="727"/>
      <c r="U25" s="726" t="s">
        <v>95</v>
      </c>
      <c r="V25" s="727"/>
    </row>
    <row r="26" spans="1:22" ht="12" customHeight="1" x14ac:dyDescent="0.2">
      <c r="A26" s="246" t="s">
        <v>209</v>
      </c>
      <c r="B26" s="148" t="s">
        <v>96</v>
      </c>
      <c r="C26" s="156" t="s">
        <v>97</v>
      </c>
      <c r="D26" s="157"/>
      <c r="E26" s="157"/>
      <c r="F26" s="158"/>
      <c r="G26" s="95"/>
      <c r="H26" s="159"/>
      <c r="I26" s="746" t="s">
        <v>98</v>
      </c>
      <c r="J26" s="763"/>
      <c r="K26" s="746" t="s">
        <v>99</v>
      </c>
      <c r="L26" s="763"/>
      <c r="M26" s="746" t="s">
        <v>99</v>
      </c>
      <c r="N26" s="747"/>
      <c r="O26" s="153"/>
      <c r="P26" s="151"/>
      <c r="Q26" s="746" t="s">
        <v>100</v>
      </c>
      <c r="R26" s="763"/>
      <c r="S26" s="746" t="s">
        <v>99</v>
      </c>
      <c r="T26" s="727"/>
      <c r="U26" s="726" t="s">
        <v>101</v>
      </c>
      <c r="V26" s="727"/>
    </row>
    <row r="27" spans="1:22" ht="12" customHeight="1" x14ac:dyDescent="0.2">
      <c r="A27" s="143" t="s">
        <v>208</v>
      </c>
      <c r="B27" s="148"/>
      <c r="C27" s="156" t="s">
        <v>102</v>
      </c>
      <c r="D27" s="157"/>
      <c r="E27" s="157"/>
      <c r="F27" s="158"/>
      <c r="G27" s="95"/>
      <c r="H27" s="159"/>
      <c r="I27" s="746" t="s">
        <v>103</v>
      </c>
      <c r="J27" s="763"/>
      <c r="K27" s="762">
        <v>0.45</v>
      </c>
      <c r="L27" s="763"/>
      <c r="M27" s="746" t="s">
        <v>104</v>
      </c>
      <c r="N27" s="747"/>
      <c r="O27" s="153"/>
      <c r="P27" s="151"/>
      <c r="Q27" s="150"/>
      <c r="R27" s="151"/>
      <c r="S27" s="746" t="s">
        <v>105</v>
      </c>
      <c r="T27" s="727"/>
      <c r="U27" s="726" t="s">
        <v>106</v>
      </c>
      <c r="V27" s="727"/>
    </row>
    <row r="28" spans="1:22" ht="7.5" customHeight="1" thickBot="1" x14ac:dyDescent="0.25">
      <c r="A28" s="160"/>
      <c r="B28" s="148"/>
      <c r="C28" s="156"/>
      <c r="D28" s="157"/>
      <c r="E28" s="157"/>
      <c r="F28" s="158"/>
      <c r="G28" s="95"/>
      <c r="H28" s="159"/>
      <c r="I28" s="161"/>
      <c r="J28" s="162"/>
      <c r="K28" s="163"/>
      <c r="L28" s="144"/>
      <c r="M28" s="164"/>
      <c r="N28" s="165"/>
      <c r="O28" s="153"/>
      <c r="P28" s="151"/>
      <c r="Q28" s="150"/>
      <c r="R28" s="151"/>
      <c r="S28" s="166"/>
      <c r="T28" s="167"/>
      <c r="U28" s="168"/>
      <c r="V28" s="167"/>
    </row>
    <row r="29" spans="1:22" ht="30" customHeight="1" thickTop="1" x14ac:dyDescent="0.2">
      <c r="A29" s="247"/>
      <c r="B29" s="169"/>
      <c r="C29" s="758"/>
      <c r="D29" s="759"/>
      <c r="E29" s="759"/>
      <c r="F29" s="760"/>
      <c r="G29" s="290"/>
      <c r="H29" s="170"/>
      <c r="I29" s="742" t="str">
        <f t="shared" ref="I29:I36" si="0">IF(OR($G29&gt;=40,$G29=0)," ",$H29/176)</f>
        <v xml:space="preserve"> </v>
      </c>
      <c r="J29" s="761"/>
      <c r="K29" s="742" t="str">
        <f t="shared" ref="K29:K36" si="1">IF($G29&gt;=40,$H29*0.45," ")</f>
        <v xml:space="preserve"> </v>
      </c>
      <c r="L29" s="761"/>
      <c r="M29" s="742" t="str">
        <f t="shared" ref="M29:M36" si="2">IF($G29=0," ",IF($G29&gt;=40,$K29,G29*I29))</f>
        <v xml:space="preserve"> </v>
      </c>
      <c r="N29" s="743"/>
      <c r="O29" s="738"/>
      <c r="P29" s="739"/>
      <c r="Q29" s="781"/>
      <c r="R29" s="782"/>
      <c r="S29" s="742">
        <f t="shared" ref="S29:S36" si="3">O29*Q29</f>
        <v>0</v>
      </c>
      <c r="T29" s="743"/>
      <c r="U29" s="744" t="str">
        <f t="shared" ref="U29:U36" si="4">IF(G29=0," ",M29+S29)</f>
        <v xml:space="preserve"> </v>
      </c>
      <c r="V29" s="745"/>
    </row>
    <row r="30" spans="1:22" ht="30" customHeight="1" x14ac:dyDescent="0.2">
      <c r="A30" s="247"/>
      <c r="B30" s="171"/>
      <c r="C30" s="748"/>
      <c r="D30" s="749"/>
      <c r="E30" s="749"/>
      <c r="F30" s="750"/>
      <c r="G30" s="292"/>
      <c r="H30" s="172"/>
      <c r="I30" s="734" t="str">
        <f t="shared" si="0"/>
        <v xml:space="preserve"> </v>
      </c>
      <c r="J30" s="751"/>
      <c r="K30" s="734" t="str">
        <f t="shared" si="1"/>
        <v xml:space="preserve"> </v>
      </c>
      <c r="L30" s="751"/>
      <c r="M30" s="734" t="str">
        <f t="shared" si="2"/>
        <v xml:space="preserve"> </v>
      </c>
      <c r="N30" s="735"/>
      <c r="O30" s="736"/>
      <c r="P30" s="737"/>
      <c r="Q30" s="730"/>
      <c r="R30" s="731"/>
      <c r="S30" s="734">
        <f t="shared" si="3"/>
        <v>0</v>
      </c>
      <c r="T30" s="735"/>
      <c r="U30" s="728" t="str">
        <f t="shared" si="4"/>
        <v xml:space="preserve"> </v>
      </c>
      <c r="V30" s="729"/>
    </row>
    <row r="31" spans="1:22" ht="30" customHeight="1" x14ac:dyDescent="0.2">
      <c r="A31" s="247"/>
      <c r="B31" s="171"/>
      <c r="C31" s="748"/>
      <c r="D31" s="749"/>
      <c r="E31" s="749"/>
      <c r="F31" s="750"/>
      <c r="G31" s="292"/>
      <c r="H31" s="172"/>
      <c r="I31" s="734" t="str">
        <f t="shared" si="0"/>
        <v xml:space="preserve"> </v>
      </c>
      <c r="J31" s="751"/>
      <c r="K31" s="734" t="str">
        <f t="shared" si="1"/>
        <v xml:space="preserve"> </v>
      </c>
      <c r="L31" s="751"/>
      <c r="M31" s="734" t="str">
        <f t="shared" si="2"/>
        <v xml:space="preserve"> </v>
      </c>
      <c r="N31" s="735"/>
      <c r="O31" s="736"/>
      <c r="P31" s="737"/>
      <c r="Q31" s="730"/>
      <c r="R31" s="731"/>
      <c r="S31" s="734">
        <f t="shared" si="3"/>
        <v>0</v>
      </c>
      <c r="T31" s="735"/>
      <c r="U31" s="728" t="str">
        <f t="shared" si="4"/>
        <v xml:space="preserve"> </v>
      </c>
      <c r="V31" s="729"/>
    </row>
    <row r="32" spans="1:22" ht="30" customHeight="1" x14ac:dyDescent="0.2">
      <c r="A32" s="247"/>
      <c r="B32" s="171"/>
      <c r="C32" s="748"/>
      <c r="D32" s="749"/>
      <c r="E32" s="749"/>
      <c r="F32" s="750"/>
      <c r="G32" s="292"/>
      <c r="H32" s="172"/>
      <c r="I32" s="734" t="str">
        <f t="shared" si="0"/>
        <v xml:space="preserve"> </v>
      </c>
      <c r="J32" s="751"/>
      <c r="K32" s="734" t="str">
        <f t="shared" si="1"/>
        <v xml:space="preserve"> </v>
      </c>
      <c r="L32" s="751"/>
      <c r="M32" s="734" t="str">
        <f t="shared" si="2"/>
        <v xml:space="preserve"> </v>
      </c>
      <c r="N32" s="735"/>
      <c r="O32" s="736"/>
      <c r="P32" s="737"/>
      <c r="Q32" s="730"/>
      <c r="R32" s="731"/>
      <c r="S32" s="734">
        <f t="shared" si="3"/>
        <v>0</v>
      </c>
      <c r="T32" s="735"/>
      <c r="U32" s="728" t="str">
        <f t="shared" si="4"/>
        <v xml:space="preserve"> </v>
      </c>
      <c r="V32" s="729"/>
    </row>
    <row r="33" spans="1:22" ht="30" customHeight="1" x14ac:dyDescent="0.2">
      <c r="A33" s="247"/>
      <c r="B33" s="171"/>
      <c r="C33" s="748"/>
      <c r="D33" s="749"/>
      <c r="E33" s="749"/>
      <c r="F33" s="750"/>
      <c r="G33" s="292"/>
      <c r="H33" s="172"/>
      <c r="I33" s="734" t="str">
        <f t="shared" si="0"/>
        <v xml:space="preserve"> </v>
      </c>
      <c r="J33" s="751"/>
      <c r="K33" s="734" t="str">
        <f t="shared" si="1"/>
        <v xml:space="preserve"> </v>
      </c>
      <c r="L33" s="751"/>
      <c r="M33" s="734" t="str">
        <f t="shared" si="2"/>
        <v xml:space="preserve"> </v>
      </c>
      <c r="N33" s="735"/>
      <c r="O33" s="736"/>
      <c r="P33" s="737"/>
      <c r="Q33" s="730"/>
      <c r="R33" s="731"/>
      <c r="S33" s="734">
        <f t="shared" si="3"/>
        <v>0</v>
      </c>
      <c r="T33" s="735"/>
      <c r="U33" s="728" t="str">
        <f t="shared" si="4"/>
        <v xml:space="preserve"> </v>
      </c>
      <c r="V33" s="729"/>
    </row>
    <row r="34" spans="1:22" ht="30" customHeight="1" x14ac:dyDescent="0.2">
      <c r="A34" s="247"/>
      <c r="B34" s="171"/>
      <c r="C34" s="748"/>
      <c r="D34" s="749"/>
      <c r="E34" s="749"/>
      <c r="F34" s="750"/>
      <c r="G34" s="292"/>
      <c r="H34" s="172"/>
      <c r="I34" s="734" t="str">
        <f t="shared" si="0"/>
        <v xml:space="preserve"> </v>
      </c>
      <c r="J34" s="751"/>
      <c r="K34" s="734" t="str">
        <f t="shared" si="1"/>
        <v xml:space="preserve"> </v>
      </c>
      <c r="L34" s="751"/>
      <c r="M34" s="734" t="str">
        <f t="shared" si="2"/>
        <v xml:space="preserve"> </v>
      </c>
      <c r="N34" s="735"/>
      <c r="O34" s="736"/>
      <c r="P34" s="737"/>
      <c r="Q34" s="730"/>
      <c r="R34" s="731"/>
      <c r="S34" s="734">
        <f t="shared" si="3"/>
        <v>0</v>
      </c>
      <c r="T34" s="735"/>
      <c r="U34" s="728" t="str">
        <f t="shared" si="4"/>
        <v xml:space="preserve"> </v>
      </c>
      <c r="V34" s="729"/>
    </row>
    <row r="35" spans="1:22" ht="30" customHeight="1" x14ac:dyDescent="0.2">
      <c r="A35" s="247"/>
      <c r="B35" s="171"/>
      <c r="C35" s="748"/>
      <c r="D35" s="749"/>
      <c r="E35" s="749"/>
      <c r="F35" s="750"/>
      <c r="G35" s="292"/>
      <c r="H35" s="172"/>
      <c r="I35" s="734" t="str">
        <f t="shared" si="0"/>
        <v xml:space="preserve"> </v>
      </c>
      <c r="J35" s="751"/>
      <c r="K35" s="734" t="str">
        <f t="shared" si="1"/>
        <v xml:space="preserve"> </v>
      </c>
      <c r="L35" s="751"/>
      <c r="M35" s="734" t="str">
        <f t="shared" si="2"/>
        <v xml:space="preserve"> </v>
      </c>
      <c r="N35" s="735"/>
      <c r="O35" s="736"/>
      <c r="P35" s="737"/>
      <c r="Q35" s="730"/>
      <c r="R35" s="731"/>
      <c r="S35" s="734">
        <f t="shared" si="3"/>
        <v>0</v>
      </c>
      <c r="T35" s="735"/>
      <c r="U35" s="728" t="str">
        <f t="shared" si="4"/>
        <v xml:space="preserve"> </v>
      </c>
      <c r="V35" s="729"/>
    </row>
    <row r="36" spans="1:22" ht="30" customHeight="1" thickBot="1" x14ac:dyDescent="0.25">
      <c r="A36" s="247"/>
      <c r="B36" s="171"/>
      <c r="C36" s="748"/>
      <c r="D36" s="749"/>
      <c r="E36" s="749"/>
      <c r="F36" s="750"/>
      <c r="G36" s="292"/>
      <c r="H36" s="248"/>
      <c r="I36" s="783" t="str">
        <f t="shared" si="0"/>
        <v xml:space="preserve"> </v>
      </c>
      <c r="J36" s="784"/>
      <c r="K36" s="734" t="str">
        <f t="shared" si="1"/>
        <v xml:space="preserve"> </v>
      </c>
      <c r="L36" s="751"/>
      <c r="M36" s="734" t="str">
        <f t="shared" si="2"/>
        <v xml:space="preserve"> </v>
      </c>
      <c r="N36" s="735"/>
      <c r="O36" s="736"/>
      <c r="P36" s="737"/>
      <c r="Q36" s="730"/>
      <c r="R36" s="731"/>
      <c r="S36" s="734">
        <f t="shared" si="3"/>
        <v>0</v>
      </c>
      <c r="T36" s="735"/>
      <c r="U36" s="728" t="str">
        <f t="shared" si="4"/>
        <v xml:space="preserve"> </v>
      </c>
      <c r="V36" s="729"/>
    </row>
    <row r="37" spans="1:22" ht="26.25" customHeight="1" thickTop="1" thickBot="1" x14ac:dyDescent="0.25">
      <c r="A37" s="752" t="s">
        <v>177</v>
      </c>
      <c r="B37" s="753"/>
      <c r="C37" s="753"/>
      <c r="D37" s="753"/>
      <c r="E37" s="753"/>
      <c r="F37" s="753"/>
      <c r="G37" s="753"/>
      <c r="H37" s="249"/>
      <c r="I37" s="249"/>
      <c r="J37" s="249"/>
      <c r="K37" s="756" t="s">
        <v>220</v>
      </c>
      <c r="L37" s="756"/>
      <c r="M37" s="756"/>
      <c r="N37" s="756"/>
      <c r="O37" s="756"/>
      <c r="P37" s="756"/>
      <c r="Q37" s="756"/>
      <c r="R37" s="756"/>
      <c r="S37" s="756"/>
      <c r="T37" s="757"/>
      <c r="U37" s="754">
        <f>SUM(U29:U36)</f>
        <v>0</v>
      </c>
      <c r="V37" s="755"/>
    </row>
    <row r="38" spans="1:22" ht="15.75" thickTop="1" x14ac:dyDescent="0.2">
      <c r="A38" s="173" t="s">
        <v>233</v>
      </c>
      <c r="B38" s="17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</sheetData>
  <sheetProtection algorithmName="SHA-512" hashValue="JO6e1vd3HxVj3GA18QRlkfI6ST/vT8yoW/tA5Sdr1YVXhWvuGvwNw4JZKkyQNhm9hty9MgUYu7qntRj1bUFMpQ==" saltValue="MMtY/V277I5Fc70uDIwEwg==" spinCount="100000" sheet="1" objects="1" selectLockedCells="1"/>
  <mergeCells count="101">
    <mergeCell ref="S36:T36"/>
    <mergeCell ref="U36:V36"/>
    <mergeCell ref="A37:G37"/>
    <mergeCell ref="K37:T37"/>
    <mergeCell ref="U37:V37"/>
    <mergeCell ref="C36:F36"/>
    <mergeCell ref="I36:J36"/>
    <mergeCell ref="K36:L36"/>
    <mergeCell ref="M36:N36"/>
    <mergeCell ref="O36:P36"/>
    <mergeCell ref="Q36:R36"/>
    <mergeCell ref="S34:T34"/>
    <mergeCell ref="U34:V34"/>
    <mergeCell ref="C35:F35"/>
    <mergeCell ref="I35:J35"/>
    <mergeCell ref="K35:L35"/>
    <mergeCell ref="M35:N35"/>
    <mergeCell ref="O35:P35"/>
    <mergeCell ref="Q35:R35"/>
    <mergeCell ref="S35:T35"/>
    <mergeCell ref="U35:V35"/>
    <mergeCell ref="C34:F34"/>
    <mergeCell ref="I34:J34"/>
    <mergeCell ref="K34:L34"/>
    <mergeCell ref="M34:N34"/>
    <mergeCell ref="O34:P34"/>
    <mergeCell ref="Q34:R34"/>
    <mergeCell ref="S32:T32"/>
    <mergeCell ref="U32:V32"/>
    <mergeCell ref="C33:F33"/>
    <mergeCell ref="I33:J33"/>
    <mergeCell ref="K33:L33"/>
    <mergeCell ref="M33:N33"/>
    <mergeCell ref="O33:P33"/>
    <mergeCell ref="Q33:R33"/>
    <mergeCell ref="S33:T33"/>
    <mergeCell ref="U33:V33"/>
    <mergeCell ref="C32:F32"/>
    <mergeCell ref="I32:J32"/>
    <mergeCell ref="K32:L32"/>
    <mergeCell ref="M32:N32"/>
    <mergeCell ref="O32:P32"/>
    <mergeCell ref="Q32:R32"/>
    <mergeCell ref="C30:F30"/>
    <mergeCell ref="I30:J30"/>
    <mergeCell ref="K30:L30"/>
    <mergeCell ref="M30:N30"/>
    <mergeCell ref="O30:P30"/>
    <mergeCell ref="Q30:R30"/>
    <mergeCell ref="S30:T30"/>
    <mergeCell ref="U30:V30"/>
    <mergeCell ref="C31:F31"/>
    <mergeCell ref="I31:J31"/>
    <mergeCell ref="K31:L31"/>
    <mergeCell ref="M31:N31"/>
    <mergeCell ref="O31:P31"/>
    <mergeCell ref="Q31:R31"/>
    <mergeCell ref="S31:T31"/>
    <mergeCell ref="U31:V31"/>
    <mergeCell ref="I27:J27"/>
    <mergeCell ref="K27:L27"/>
    <mergeCell ref="M27:N27"/>
    <mergeCell ref="S27:T27"/>
    <mergeCell ref="U27:V27"/>
    <mergeCell ref="C29:F29"/>
    <mergeCell ref="I29:J29"/>
    <mergeCell ref="K29:L29"/>
    <mergeCell ref="M29:N29"/>
    <mergeCell ref="O29:P29"/>
    <mergeCell ref="Q29:R29"/>
    <mergeCell ref="S29:T29"/>
    <mergeCell ref="U29:V29"/>
    <mergeCell ref="U25:V25"/>
    <mergeCell ref="I26:J26"/>
    <mergeCell ref="K26:L26"/>
    <mergeCell ref="M26:N26"/>
    <mergeCell ref="Q26:R26"/>
    <mergeCell ref="S26:T26"/>
    <mergeCell ref="U26:V26"/>
    <mergeCell ref="M15:V15"/>
    <mergeCell ref="M16:V16"/>
    <mergeCell ref="M17:V17"/>
    <mergeCell ref="M24:N24"/>
    <mergeCell ref="U24:V24"/>
    <mergeCell ref="I25:J25"/>
    <mergeCell ref="K25:L25"/>
    <mergeCell ref="M25:N25"/>
    <mergeCell ref="Q25:R25"/>
    <mergeCell ref="S25:T25"/>
    <mergeCell ref="D10:J10"/>
    <mergeCell ref="P10:Q10"/>
    <mergeCell ref="D11:J11"/>
    <mergeCell ref="S11:T11"/>
    <mergeCell ref="N13:V13"/>
    <mergeCell ref="M14:V14"/>
    <mergeCell ref="A6:L6"/>
    <mergeCell ref="U6:V6"/>
    <mergeCell ref="D8:J8"/>
    <mergeCell ref="M8:O8"/>
    <mergeCell ref="D9:J9"/>
    <mergeCell ref="P9:Q9"/>
  </mergeCells>
  <dataValidations count="2">
    <dataValidation type="decimal" allowBlank="1" showInputMessage="1" showErrorMessage="1" sqref="Q29:R36" xr:uid="{00000000-0002-0000-1800-000000000000}">
      <formula1>0</formula1>
      <formula2>999.99</formula2>
    </dataValidation>
    <dataValidation type="decimal" allowBlank="1" showInputMessage="1" showErrorMessage="1" error="This entry must be less than 1000." sqref="G29:G36 O29:P36" xr:uid="{00000000-0002-0000-1800-000001000000}">
      <formula1>0</formula1>
      <formula2>999.99</formula2>
    </dataValidation>
  </dataValidations>
  <printOptions horizontalCentered="1" verticalCentered="1"/>
  <pageMargins left="0" right="0" top="0" bottom="0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autoPageBreaks="0"/>
  </sheetPr>
  <dimension ref="A5:W57"/>
  <sheetViews>
    <sheetView showGridLines="0" showZeros="0" zoomScaleNormal="100" zoomScaleSheetLayoutView="100" workbookViewId="0">
      <selection activeCell="P11" sqref="P11:R11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554"/>
      <c r="Q11" s="554"/>
      <c r="R11" s="555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86"/>
      <c r="Q12" s="186"/>
      <c r="R12" s="187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190"/>
      <c r="Q13" s="191"/>
      <c r="R13" s="192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>
        <v>0</v>
      </c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50">
        <f>$L$32</f>
        <v>0</v>
      </c>
      <c r="P32" s="551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>
        <v>0</v>
      </c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>
        <v>0</v>
      </c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227</v>
      </c>
      <c r="B57" s="234"/>
    </row>
  </sheetData>
  <sheetProtection algorithmName="SHA-512" hashValue="ZwSSuisbOUroqHjFum66WvoX55c0Ai8CiCK4DSseFjygyx3ut27MfKJIy7C+qk/t8vMsWXluUmL++hKageE3rA==" saltValue="+w2lJJ0jU73Gjl/jY8O18Q==" spinCount="100000" sheet="1" objects="1" selectLockedCells="1"/>
  <mergeCells count="83">
    <mergeCell ref="A6:L6"/>
    <mergeCell ref="A33:G33"/>
    <mergeCell ref="J22:K22"/>
    <mergeCell ref="J23:K23"/>
    <mergeCell ref="J24:K24"/>
    <mergeCell ref="J25:K25"/>
    <mergeCell ref="B28:H28"/>
    <mergeCell ref="A8:C8"/>
    <mergeCell ref="J29:K29"/>
    <mergeCell ref="J30:K30"/>
    <mergeCell ref="L21:N21"/>
    <mergeCell ref="L26:N26"/>
    <mergeCell ref="L25:N25"/>
    <mergeCell ref="L27:N27"/>
    <mergeCell ref="A9:C9"/>
    <mergeCell ref="A16:D16"/>
    <mergeCell ref="L52:Q52"/>
    <mergeCell ref="Q17:R18"/>
    <mergeCell ref="O20:R20"/>
    <mergeCell ref="P14:R14"/>
    <mergeCell ref="L31:N31"/>
    <mergeCell ref="L29:N29"/>
    <mergeCell ref="L20:N20"/>
    <mergeCell ref="L28:N28"/>
    <mergeCell ref="L22:N22"/>
    <mergeCell ref="L23:N23"/>
    <mergeCell ref="L24:N24"/>
    <mergeCell ref="L30:N30"/>
    <mergeCell ref="Q8:R8"/>
    <mergeCell ref="L50:Q50"/>
    <mergeCell ref="O45:P45"/>
    <mergeCell ref="Q45:R45"/>
    <mergeCell ref="A46:J46"/>
    <mergeCell ref="L32:N32"/>
    <mergeCell ref="Q32:R32"/>
    <mergeCell ref="Q43:R43"/>
    <mergeCell ref="O38:P38"/>
    <mergeCell ref="A32:F32"/>
    <mergeCell ref="J26:K26"/>
    <mergeCell ref="J28:K28"/>
    <mergeCell ref="J21:K21"/>
    <mergeCell ref="J14:L14"/>
    <mergeCell ref="A20:H20"/>
    <mergeCell ref="J27:K27"/>
    <mergeCell ref="O6:P6"/>
    <mergeCell ref="Q6:R6"/>
    <mergeCell ref="J43:K43"/>
    <mergeCell ref="O43:P43"/>
    <mergeCell ref="O42:R42"/>
    <mergeCell ref="O32:P32"/>
    <mergeCell ref="O39:P39"/>
    <mergeCell ref="Q19:R19"/>
    <mergeCell ref="O19:P19"/>
    <mergeCell ref="P11:R11"/>
    <mergeCell ref="A19:J19"/>
    <mergeCell ref="J20:K20"/>
    <mergeCell ref="A11:C11"/>
    <mergeCell ref="A14:D14"/>
    <mergeCell ref="E14:G14"/>
    <mergeCell ref="O17:P18"/>
    <mergeCell ref="B54:H54"/>
    <mergeCell ref="B29:H29"/>
    <mergeCell ref="B30:H30"/>
    <mergeCell ref="B31:H31"/>
    <mergeCell ref="B39:E39"/>
    <mergeCell ref="A41:H41"/>
    <mergeCell ref="A45:J45"/>
    <mergeCell ref="J42:K42"/>
    <mergeCell ref="B40:D40"/>
    <mergeCell ref="G40:J40"/>
    <mergeCell ref="B52:H52"/>
    <mergeCell ref="J31:K31"/>
    <mergeCell ref="E40:F40"/>
    <mergeCell ref="A17:D17"/>
    <mergeCell ref="E17:G17"/>
    <mergeCell ref="E16:F16"/>
    <mergeCell ref="A15:D15"/>
    <mergeCell ref="E15:H15"/>
    <mergeCell ref="D8:K8"/>
    <mergeCell ref="D9:K9"/>
    <mergeCell ref="D10:K10"/>
    <mergeCell ref="D11:F11"/>
    <mergeCell ref="I11:K11"/>
  </mergeCells>
  <phoneticPr fontId="5" type="noConversion"/>
  <dataValidations count="16">
    <dataValidation allowBlank="1" showInputMessage="1" showErrorMessage="1" promptTitle="Total Labor Rate- Regular Base" prompt="If this total is blank, check to make sure you have entered Gross Pay Year-to-Date." sqref="O45:P45" xr:uid="{00000000-0002-0000-02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200-000001000000}"/>
    <dataValidation allowBlank="1" showInputMessage="1" showErrorMessage="1" error="Please enter a four-digit code." promptTitle="WC Code" prompt="This must be a four-digit code." sqref="G39" xr:uid="{00000000-0002-0000-0200-000002000000}"/>
    <dataValidation allowBlank="1" showInputMessage="1" showErrorMessage="1" promptTitle="Item No." prompt="This is a required entry." sqref="E14:H14" xr:uid="{00000000-0002-0000-0200-000003000000}"/>
    <dataValidation allowBlank="1" showInputMessage="1" showErrorMessage="1" promptTitle="Employee Name" prompt="This is a required entry." sqref="E15:L15" xr:uid="{00000000-0002-0000-0200-000004000000}"/>
    <dataValidation allowBlank="1" showInputMessage="1" showErrorMessage="1" promptTitle="Social Security No." prompt="This is a required entry. Please enter ONLY the last four digits." sqref="H16:L16" xr:uid="{00000000-0002-0000-0200-000005000000}"/>
    <dataValidation allowBlank="1" showInputMessage="1" showErrorMessage="1" promptTitle="Trade" prompt="This is a required entry." sqref="P14:R14 J14:L14" xr:uid="{00000000-0002-0000-0200-000006000000}"/>
    <dataValidation type="textLength" allowBlank="1" showInputMessage="1" showErrorMessage="1" prompt="If this applies, enter only ONE &quot;*&quot;." sqref="I21:I31" xr:uid="{00000000-0002-0000-0200-000007000000}">
      <formula1>0</formula1>
      <formula2>1</formula2>
    </dataValidation>
    <dataValidation type="textLength" allowBlank="1" showInputMessage="1" showErrorMessage="1" promptTitle="Social Security No." prompt="This is a required entry. Please enter only the last four digits." sqref="G16" xr:uid="{00000000-0002-0000-0200-000008000000}">
      <formula1>4</formula1>
      <formula2>4</formula2>
    </dataValidation>
    <dataValidation allowBlank="1" showInputMessage="1" showErrorMessage="1" promptTitle="Total Benefits Per Hour " prompt="This field must be entered manually." sqref="Q32:R32" xr:uid="{00000000-0002-0000-0200-000009000000}"/>
    <dataValidation type="decimal" allowBlank="1" showInputMessage="1" showErrorMessage="1" promptTitle="Gross Pay YTD" prompt="This is a required entry." sqref="E17:G17" xr:uid="{00000000-0002-0000-0200-00000A000000}">
      <formula1>0</formula1>
      <formula2>500000.99</formula2>
    </dataValidation>
    <dataValidation allowBlank="1" showInputMessage="1" showErrorMessage="1" prompt="Please enter county." sqref="P11:R11" xr:uid="{00000000-0002-0000-0200-00000B000000}"/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200-00000C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200-00000D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200-00000E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200-00000F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3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pageSetUpPr autoPageBreaks="0"/>
  </sheetPr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86"/>
      <c r="Q12" s="186"/>
      <c r="R12" s="187"/>
    </row>
    <row r="13" spans="1:23" ht="16.5" customHeight="1" thickTop="1" x14ac:dyDescent="0.2">
      <c r="A13" s="188" t="s">
        <v>191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90"/>
      <c r="O13" s="189"/>
      <c r="P13" s="190"/>
      <c r="Q13" s="191"/>
      <c r="R13" s="192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",IF(E17&gt;142800,"0",6.2))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223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IF(E17&gt;11800,"0",IF(L37&gt;9.9,9.9,L37))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IF(J43&lt;36.25,L39,"0")</f>
        <v>0</v>
      </c>
      <c r="N39" s="218" t="s">
        <v>135</v>
      </c>
      <c r="O39" s="546">
        <f>ROUND(IF(J43&gt;=36.25,(1450*L39/100)/40,"0"),2)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Uf01zE5KnnF1BIL4K+17h04eWFqLBBjC3QXyt9yCFDZmuvFGXyySQ9aI7M2jOX7myeS31HIoId8CSSlUwwj9eA==" saltValue="0e3QADeBBzJRGZxoRjCGtQ==" spinCount="100000" sheet="1" objects="1" selectLockedCells="1"/>
  <mergeCells count="83">
    <mergeCell ref="A9:C9"/>
    <mergeCell ref="A15:D15"/>
    <mergeCell ref="A16:D16"/>
    <mergeCell ref="D8:K8"/>
    <mergeCell ref="D9:K9"/>
    <mergeCell ref="D10:K10"/>
    <mergeCell ref="D11:F11"/>
    <mergeCell ref="I11:K11"/>
    <mergeCell ref="J14:L14"/>
    <mergeCell ref="P11:R11"/>
    <mergeCell ref="A19:J19"/>
    <mergeCell ref="J20:K20"/>
    <mergeCell ref="A11:C11"/>
    <mergeCell ref="A14:D14"/>
    <mergeCell ref="E14:G14"/>
    <mergeCell ref="O17:P18"/>
    <mergeCell ref="Q17:R18"/>
    <mergeCell ref="O20:R20"/>
    <mergeCell ref="A17:D17"/>
    <mergeCell ref="E17:G17"/>
    <mergeCell ref="E16:F16"/>
    <mergeCell ref="E15:H15"/>
    <mergeCell ref="A20:H20"/>
    <mergeCell ref="L27:N27"/>
    <mergeCell ref="B54:H54"/>
    <mergeCell ref="B29:H29"/>
    <mergeCell ref="B30:H30"/>
    <mergeCell ref="B31:H31"/>
    <mergeCell ref="B39:E39"/>
    <mergeCell ref="A41:H41"/>
    <mergeCell ref="A45:J45"/>
    <mergeCell ref="J42:K42"/>
    <mergeCell ref="B40:D40"/>
    <mergeCell ref="B52:H52"/>
    <mergeCell ref="E40:F40"/>
    <mergeCell ref="G40:J40"/>
    <mergeCell ref="J30:K30"/>
    <mergeCell ref="A46:J46"/>
    <mergeCell ref="J28:K28"/>
    <mergeCell ref="A32:F32"/>
    <mergeCell ref="O6:P6"/>
    <mergeCell ref="Q6:R6"/>
    <mergeCell ref="J43:K43"/>
    <mergeCell ref="O43:P43"/>
    <mergeCell ref="O42:R42"/>
    <mergeCell ref="O32:P32"/>
    <mergeCell ref="O39:P39"/>
    <mergeCell ref="Q19:R19"/>
    <mergeCell ref="O19:P19"/>
    <mergeCell ref="P14:R14"/>
    <mergeCell ref="Q8:R8"/>
    <mergeCell ref="L20:N20"/>
    <mergeCell ref="L22:N22"/>
    <mergeCell ref="J26:K26"/>
    <mergeCell ref="J31:K31"/>
    <mergeCell ref="A6:L6"/>
    <mergeCell ref="A33:G33"/>
    <mergeCell ref="J22:K22"/>
    <mergeCell ref="J23:K23"/>
    <mergeCell ref="J24:K24"/>
    <mergeCell ref="J25:K25"/>
    <mergeCell ref="B28:H28"/>
    <mergeCell ref="A8:C8"/>
    <mergeCell ref="J29:K29"/>
    <mergeCell ref="L23:N23"/>
    <mergeCell ref="L24:N24"/>
    <mergeCell ref="J27:K27"/>
    <mergeCell ref="L26:N26"/>
    <mergeCell ref="L25:N25"/>
    <mergeCell ref="L21:N21"/>
    <mergeCell ref="J21:K21"/>
    <mergeCell ref="L30:N30"/>
    <mergeCell ref="L31:N31"/>
    <mergeCell ref="L29:N29"/>
    <mergeCell ref="L28:N28"/>
    <mergeCell ref="L52:Q52"/>
    <mergeCell ref="L50:Q50"/>
    <mergeCell ref="O45:P45"/>
    <mergeCell ref="Q45:R45"/>
    <mergeCell ref="L32:N32"/>
    <mergeCell ref="Q32:R32"/>
    <mergeCell ref="Q43:R43"/>
    <mergeCell ref="O38:P38"/>
  </mergeCells>
  <phoneticPr fontId="5" type="noConversion"/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3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300-000001000000}"/>
    <dataValidation allowBlank="1" showInputMessage="1" showErrorMessage="1" error="Please enter a four-digit code." promptTitle="WC Code" prompt="This must be a four-digit code." sqref="G39" xr:uid="{00000000-0002-0000-0300-000002000000}"/>
    <dataValidation allowBlank="1" showInputMessage="1" showErrorMessage="1" promptTitle="Item No." prompt="This is a required entry." sqref="E14:H14" xr:uid="{00000000-0002-0000-0300-000003000000}"/>
    <dataValidation allowBlank="1" showInputMessage="1" showErrorMessage="1" promptTitle="Employee Name" prompt="This is a required entry." sqref="E15:L15" xr:uid="{00000000-0002-0000-0300-000004000000}"/>
    <dataValidation allowBlank="1" showInputMessage="1" showErrorMessage="1" promptTitle="Social Security No." prompt="This is a required entry. Please enter ONLY the last four digits." sqref="H16:L16" xr:uid="{00000000-0002-0000-0300-000005000000}"/>
    <dataValidation allowBlank="1" showInputMessage="1" showErrorMessage="1" promptTitle="Trade" prompt="This is a required entry." sqref="P14:R14 J14:L14" xr:uid="{00000000-0002-0000-0300-000006000000}"/>
    <dataValidation type="textLength" allowBlank="1" showInputMessage="1" showErrorMessage="1" prompt="If this applies, enter only ONE &quot;*&quot;." sqref="I21:I31" xr:uid="{00000000-0002-0000-03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300-000008000000}"/>
    <dataValidation allowBlank="1" showInputMessage="1" showErrorMessage="1" promptTitle="Total Benefits Per Hour " prompt="This field must be entered manually." sqref="Q32:R32" xr:uid="{00000000-0002-0000-0300-000009000000}"/>
    <dataValidation type="decimal" allowBlank="1" showInputMessage="1" showErrorMessage="1" promptTitle="Gross Pay YTD" prompt="This is a required entry." sqref="E17:G17" xr:uid="{00000000-0002-0000-03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3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3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3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3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7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smZS0dPWc31nTaYWp6BKDjh5IBZwoQ4WkQff7kKtDRqF4Hvn+/mCMb1GBvWs6E2Ndlx2yZiBo97osrgLwfwA0w==" saltValue="xsHCsVkuhJ9tGwO9rnVLOQ==" spinCount="100000" sheet="1" objects="1" selectLockedCells="1"/>
  <mergeCells count="83">
    <mergeCell ref="A6:L6"/>
    <mergeCell ref="A33:G33"/>
    <mergeCell ref="J22:K22"/>
    <mergeCell ref="J23:K23"/>
    <mergeCell ref="J24:K24"/>
    <mergeCell ref="J25:K25"/>
    <mergeCell ref="B28:H28"/>
    <mergeCell ref="A8:C8"/>
    <mergeCell ref="J29:K29"/>
    <mergeCell ref="J30:K30"/>
    <mergeCell ref="L21:N21"/>
    <mergeCell ref="L26:N26"/>
    <mergeCell ref="L25:N25"/>
    <mergeCell ref="L27:N27"/>
    <mergeCell ref="A9:C9"/>
    <mergeCell ref="A16:D16"/>
    <mergeCell ref="L52:Q52"/>
    <mergeCell ref="Q17:R18"/>
    <mergeCell ref="O20:R20"/>
    <mergeCell ref="P14:R14"/>
    <mergeCell ref="L31:N31"/>
    <mergeCell ref="L29:N29"/>
    <mergeCell ref="L20:N20"/>
    <mergeCell ref="L28:N28"/>
    <mergeCell ref="L22:N22"/>
    <mergeCell ref="L23:N23"/>
    <mergeCell ref="L24:N24"/>
    <mergeCell ref="L30:N30"/>
    <mergeCell ref="Q8:R8"/>
    <mergeCell ref="L50:Q50"/>
    <mergeCell ref="O45:P45"/>
    <mergeCell ref="Q45:R45"/>
    <mergeCell ref="A46:J46"/>
    <mergeCell ref="L32:N32"/>
    <mergeCell ref="Q32:R32"/>
    <mergeCell ref="Q43:R43"/>
    <mergeCell ref="O38:P38"/>
    <mergeCell ref="A32:F32"/>
    <mergeCell ref="J26:K26"/>
    <mergeCell ref="J28:K28"/>
    <mergeCell ref="J21:K21"/>
    <mergeCell ref="J14:L14"/>
    <mergeCell ref="A20:H20"/>
    <mergeCell ref="J27:K27"/>
    <mergeCell ref="O6:P6"/>
    <mergeCell ref="Q6:R6"/>
    <mergeCell ref="J43:K43"/>
    <mergeCell ref="O43:P43"/>
    <mergeCell ref="O42:R42"/>
    <mergeCell ref="O32:P32"/>
    <mergeCell ref="O39:P39"/>
    <mergeCell ref="Q19:R19"/>
    <mergeCell ref="O19:P19"/>
    <mergeCell ref="P11:R11"/>
    <mergeCell ref="A19:J19"/>
    <mergeCell ref="J20:K20"/>
    <mergeCell ref="A11:C11"/>
    <mergeCell ref="A14:D14"/>
    <mergeCell ref="E14:G14"/>
    <mergeCell ref="O17:P18"/>
    <mergeCell ref="B54:H54"/>
    <mergeCell ref="B29:H29"/>
    <mergeCell ref="B30:H30"/>
    <mergeCell ref="B31:H31"/>
    <mergeCell ref="B39:E39"/>
    <mergeCell ref="A41:H41"/>
    <mergeCell ref="A45:J45"/>
    <mergeCell ref="J42:K42"/>
    <mergeCell ref="B40:D40"/>
    <mergeCell ref="G40:J40"/>
    <mergeCell ref="B52:H52"/>
    <mergeCell ref="J31:K31"/>
    <mergeCell ref="E40:F40"/>
    <mergeCell ref="A17:D17"/>
    <mergeCell ref="E17:G17"/>
    <mergeCell ref="E16:F16"/>
    <mergeCell ref="A15:D15"/>
    <mergeCell ref="E15:H15"/>
    <mergeCell ref="D8:K8"/>
    <mergeCell ref="D9:K9"/>
    <mergeCell ref="D10:K10"/>
    <mergeCell ref="D11:F11"/>
    <mergeCell ref="I11:K11"/>
  </mergeCells>
  <phoneticPr fontId="5" type="noConversion"/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4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400-000001000000}"/>
    <dataValidation allowBlank="1" showInputMessage="1" showErrorMessage="1" error="Please enter a four-digit code." promptTitle="WC Code" prompt="This must be a four-digit code." sqref="G39" xr:uid="{00000000-0002-0000-0400-000002000000}"/>
    <dataValidation allowBlank="1" showInputMessage="1" showErrorMessage="1" promptTitle="Item No." prompt="This is a required entry." sqref="E14:H14" xr:uid="{00000000-0002-0000-0400-000003000000}"/>
    <dataValidation allowBlank="1" showInputMessage="1" showErrorMessage="1" promptTitle="Employee Name" prompt="This is a required entry." sqref="E15:L15" xr:uid="{00000000-0002-0000-0400-000004000000}"/>
    <dataValidation allowBlank="1" showInputMessage="1" showErrorMessage="1" promptTitle="Social Security No." prompt="This is a required entry. Please enter ONLY the last four digits." sqref="H16:L16" xr:uid="{00000000-0002-0000-0400-000005000000}"/>
    <dataValidation allowBlank="1" showInputMessage="1" showErrorMessage="1" promptTitle="Trade" prompt="This is a required entry." sqref="P14:R14 J14:L14" xr:uid="{00000000-0002-0000-0400-000006000000}"/>
    <dataValidation type="textLength" allowBlank="1" showInputMessage="1" showErrorMessage="1" prompt="If this applies, enter only ONE &quot;*&quot;." sqref="I21:I31" xr:uid="{00000000-0002-0000-04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400-000008000000}"/>
    <dataValidation allowBlank="1" showInputMessage="1" showErrorMessage="1" promptTitle="Total Benefits Per Hour " prompt="This field must be entered manually." sqref="Q32:R32" xr:uid="{00000000-0002-0000-0400-000009000000}"/>
    <dataValidation type="decimal" allowBlank="1" showInputMessage="1" showErrorMessage="1" promptTitle="Gross Pay YTD" prompt="This is a required entry." sqref="E17:G17" xr:uid="{00000000-0002-0000-04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4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4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4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4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1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pageSetUpPr autoPageBreaks="0"/>
  </sheetPr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/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198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dfblpMaSGaN91/YJTl2WsFk0fa29mCueezg2B1VRo4Q0umyrlfgrtGo/g8614GFmOoHI1cd9bjfWiA5gYSz2Gw==" saltValue="vlbJh8VqTaCye5MhNQW/qA==" spinCount="100000" sheet="1" objects="1" selectLockedCells="1"/>
  <mergeCells count="83">
    <mergeCell ref="A9:C9"/>
    <mergeCell ref="A15:D15"/>
    <mergeCell ref="A16:D16"/>
    <mergeCell ref="D8:K8"/>
    <mergeCell ref="D9:K9"/>
    <mergeCell ref="D10:K10"/>
    <mergeCell ref="D11:F11"/>
    <mergeCell ref="I11:K11"/>
    <mergeCell ref="J14:L14"/>
    <mergeCell ref="P11:R11"/>
    <mergeCell ref="A19:J19"/>
    <mergeCell ref="J20:K20"/>
    <mergeCell ref="A11:C11"/>
    <mergeCell ref="A14:D14"/>
    <mergeCell ref="E14:G14"/>
    <mergeCell ref="O17:P18"/>
    <mergeCell ref="Q17:R18"/>
    <mergeCell ref="O20:R20"/>
    <mergeCell ref="A17:D17"/>
    <mergeCell ref="E17:G17"/>
    <mergeCell ref="E16:F16"/>
    <mergeCell ref="E15:H15"/>
    <mergeCell ref="A20:H20"/>
    <mergeCell ref="L27:N27"/>
    <mergeCell ref="B54:H54"/>
    <mergeCell ref="B29:H29"/>
    <mergeCell ref="B30:H30"/>
    <mergeCell ref="B31:H31"/>
    <mergeCell ref="B39:E39"/>
    <mergeCell ref="A41:H41"/>
    <mergeCell ref="A45:J45"/>
    <mergeCell ref="J42:K42"/>
    <mergeCell ref="B40:D40"/>
    <mergeCell ref="B52:H52"/>
    <mergeCell ref="E40:F40"/>
    <mergeCell ref="G40:J40"/>
    <mergeCell ref="J30:K30"/>
    <mergeCell ref="A46:J46"/>
    <mergeCell ref="J28:K28"/>
    <mergeCell ref="A32:F32"/>
    <mergeCell ref="O6:P6"/>
    <mergeCell ref="Q6:R6"/>
    <mergeCell ref="J43:K43"/>
    <mergeCell ref="O43:P43"/>
    <mergeCell ref="O42:R42"/>
    <mergeCell ref="O32:P32"/>
    <mergeCell ref="O39:P39"/>
    <mergeCell ref="Q19:R19"/>
    <mergeCell ref="O19:P19"/>
    <mergeCell ref="P14:R14"/>
    <mergeCell ref="Q8:R8"/>
    <mergeCell ref="L20:N20"/>
    <mergeCell ref="L22:N22"/>
    <mergeCell ref="J26:K26"/>
    <mergeCell ref="J31:K31"/>
    <mergeCell ref="A6:L6"/>
    <mergeCell ref="A33:G33"/>
    <mergeCell ref="J22:K22"/>
    <mergeCell ref="J23:K23"/>
    <mergeCell ref="J24:K24"/>
    <mergeCell ref="J25:K25"/>
    <mergeCell ref="B28:H28"/>
    <mergeCell ref="A8:C8"/>
    <mergeCell ref="J29:K29"/>
    <mergeCell ref="L23:N23"/>
    <mergeCell ref="L24:N24"/>
    <mergeCell ref="J27:K27"/>
    <mergeCell ref="L26:N26"/>
    <mergeCell ref="L25:N25"/>
    <mergeCell ref="L21:N21"/>
    <mergeCell ref="J21:K21"/>
    <mergeCell ref="L30:N30"/>
    <mergeCell ref="L31:N31"/>
    <mergeCell ref="L29:N29"/>
    <mergeCell ref="L28:N28"/>
    <mergeCell ref="L52:Q52"/>
    <mergeCell ref="L50:Q50"/>
    <mergeCell ref="O45:P45"/>
    <mergeCell ref="Q45:R45"/>
    <mergeCell ref="L32:N32"/>
    <mergeCell ref="Q32:R32"/>
    <mergeCell ref="Q43:R43"/>
    <mergeCell ref="O38:P38"/>
  </mergeCells>
  <phoneticPr fontId="5" type="noConversion"/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5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500-000001000000}"/>
    <dataValidation allowBlank="1" showInputMessage="1" showErrorMessage="1" error="Please enter a four-digit code." promptTitle="WC Code" prompt="This must be a four-digit code." sqref="G39" xr:uid="{00000000-0002-0000-0500-000002000000}"/>
    <dataValidation allowBlank="1" showInputMessage="1" showErrorMessage="1" promptTitle="Item No." prompt="This is a required entry." sqref="E14:H14" xr:uid="{00000000-0002-0000-0500-000003000000}"/>
    <dataValidation allowBlank="1" showInputMessage="1" showErrorMessage="1" promptTitle="Employee Name" prompt="This is a required entry." sqref="E15:L15" xr:uid="{00000000-0002-0000-0500-000004000000}"/>
    <dataValidation allowBlank="1" showInputMessage="1" showErrorMessage="1" promptTitle="Social Security No." prompt="This is a required entry. Please enter ONLY the last four digits." sqref="H16:L16" xr:uid="{00000000-0002-0000-0500-000005000000}"/>
    <dataValidation allowBlank="1" showInputMessage="1" showErrorMessage="1" promptTitle="Trade" prompt="This is a required entry." sqref="P14:R14 J14:L14" xr:uid="{00000000-0002-0000-0500-000006000000}"/>
    <dataValidation type="textLength" allowBlank="1" showInputMessage="1" showErrorMessage="1" prompt="If this applies, enter only ONE &quot;*&quot;." sqref="I21:I31" xr:uid="{00000000-0002-0000-05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500-000008000000}"/>
    <dataValidation allowBlank="1" showInputMessage="1" showErrorMessage="1" promptTitle="Total Benefits Per Hour " prompt="This field must be entered manually." sqref="Q32:R32" xr:uid="{00000000-0002-0000-0500-000009000000}"/>
    <dataValidation type="decimal" allowBlank="1" showInputMessage="1" showErrorMessage="1" promptTitle="Gross Pay YTD" prompt="This is a required entry." sqref="E17:G17" xr:uid="{00000000-0002-0000-05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5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5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5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5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5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A5A1-F7D8-46C9-8C16-7C1F80DEAD89}">
  <sheetPr codeName="Sheet31">
    <pageSetUpPr autoPageBreaks="0"/>
  </sheetPr>
  <dimension ref="A5:W57"/>
  <sheetViews>
    <sheetView showGridLine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360"/>
      <c r="M8" s="360"/>
      <c r="N8" s="299"/>
      <c r="O8" s="360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361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361" t="s">
        <v>114</v>
      </c>
      <c r="P11" s="602">
        <f>'BDC 125E.1'!P11</f>
        <v>0</v>
      </c>
      <c r="Q11" s="602"/>
      <c r="R11" s="603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364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361" t="s">
        <v>116</v>
      </c>
      <c r="J14" s="529"/>
      <c r="K14" s="529"/>
      <c r="L14" s="529"/>
      <c r="M14" s="301"/>
      <c r="N14" s="207"/>
      <c r="O14" s="361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358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0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/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362" t="s">
        <v>151</v>
      </c>
      <c r="C34" s="362"/>
      <c r="D34" s="362"/>
      <c r="E34" s="362"/>
      <c r="F34" s="362"/>
      <c r="G34" s="362"/>
      <c r="H34" s="362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59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59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/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365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198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363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360"/>
      <c r="L46" s="360"/>
      <c r="M46" s="360"/>
      <c r="N46" s="360"/>
      <c r="O46" s="360"/>
      <c r="P46" s="360"/>
      <c r="Q46" s="360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WbWerzN3CBR0qkkLBtF+Xht49iNfAwbo4Lkn/dqqBKVMUPTMDc/L0PAJF+NKMdW6nyRpJxlIiiJRmjH1C9qtJQ==" saltValue="N9sodbU6XDr+KeQMLvqBww==" spinCount="100000" sheet="1" selectLockedCells="1"/>
  <mergeCells count="83">
    <mergeCell ref="A46:J46"/>
    <mergeCell ref="L50:Q50"/>
    <mergeCell ref="B52:H52"/>
    <mergeCell ref="L52:Q52"/>
    <mergeCell ref="B54:H54"/>
    <mergeCell ref="Q32:R32"/>
    <mergeCell ref="A33:G33"/>
    <mergeCell ref="A45:J45"/>
    <mergeCell ref="O45:P45"/>
    <mergeCell ref="Q45:R45"/>
    <mergeCell ref="B39:E39"/>
    <mergeCell ref="O39:P39"/>
    <mergeCell ref="B40:D40"/>
    <mergeCell ref="E40:F40"/>
    <mergeCell ref="G40:J40"/>
    <mergeCell ref="A41:H41"/>
    <mergeCell ref="J42:K42"/>
    <mergeCell ref="O42:R42"/>
    <mergeCell ref="J43:K43"/>
    <mergeCell ref="O43:P43"/>
    <mergeCell ref="Q43:R43"/>
    <mergeCell ref="O38:P38"/>
    <mergeCell ref="B30:H30"/>
    <mergeCell ref="J30:K30"/>
    <mergeCell ref="L30:N30"/>
    <mergeCell ref="B31:H31"/>
    <mergeCell ref="J31:K31"/>
    <mergeCell ref="L31:N31"/>
    <mergeCell ref="A32:F32"/>
    <mergeCell ref="L32:N32"/>
    <mergeCell ref="O32:P32"/>
    <mergeCell ref="B29:H29"/>
    <mergeCell ref="J29:K29"/>
    <mergeCell ref="L29:N29"/>
    <mergeCell ref="J24:K24"/>
    <mergeCell ref="L24:N24"/>
    <mergeCell ref="J25:K25"/>
    <mergeCell ref="L25:N25"/>
    <mergeCell ref="J26:K26"/>
    <mergeCell ref="L26:N26"/>
    <mergeCell ref="J27:K27"/>
    <mergeCell ref="L27:N27"/>
    <mergeCell ref="B28:H28"/>
    <mergeCell ref="J28:K28"/>
    <mergeCell ref="L28:N28"/>
    <mergeCell ref="J21:K21"/>
    <mergeCell ref="L21:N21"/>
    <mergeCell ref="J22:K22"/>
    <mergeCell ref="L22:N22"/>
    <mergeCell ref="J23:K23"/>
    <mergeCell ref="L23:N23"/>
    <mergeCell ref="A19:J19"/>
    <mergeCell ref="O19:P19"/>
    <mergeCell ref="Q19:R19"/>
    <mergeCell ref="A20:H20"/>
    <mergeCell ref="J20:K20"/>
    <mergeCell ref="L20:N20"/>
    <mergeCell ref="O20:R20"/>
    <mergeCell ref="Q17:R18"/>
    <mergeCell ref="P11:R11"/>
    <mergeCell ref="A14:D14"/>
    <mergeCell ref="E14:G14"/>
    <mergeCell ref="J14:L14"/>
    <mergeCell ref="P14:R14"/>
    <mergeCell ref="A15:D15"/>
    <mergeCell ref="E15:H15"/>
    <mergeCell ref="A16:D16"/>
    <mergeCell ref="E16:F16"/>
    <mergeCell ref="A17:D17"/>
    <mergeCell ref="E17:G17"/>
    <mergeCell ref="O17:P18"/>
    <mergeCell ref="A9:C9"/>
    <mergeCell ref="D9:K9"/>
    <mergeCell ref="D10:K10"/>
    <mergeCell ref="A11:C11"/>
    <mergeCell ref="D11:F11"/>
    <mergeCell ref="I11:K11"/>
    <mergeCell ref="A6:L6"/>
    <mergeCell ref="O6:P6"/>
    <mergeCell ref="Q6:R6"/>
    <mergeCell ref="A8:C8"/>
    <mergeCell ref="D8:K8"/>
    <mergeCell ref="Q8:R8"/>
  </mergeCells>
  <dataValidations count="15">
    <dataValidation type="textLength" operator="equal" allowBlank="1" showInputMessage="1" showErrorMessage="1" error="Please enter two digits for year." promptTitle="Year" prompt="This is a required entry. Please enter two digits." sqref="K17" xr:uid="{46B1365F-614E-4534-B324-F39B48C62166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CEE18D66-2636-49A0-BCDA-0E11F0F8B7F5}">
      <formula1>2</formula1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AF20A409-E0E9-49CB-AC38-60976BEE79E4}">
      <formula1>2</formula1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C77720E7-ECAF-4F39-BEDA-48F8E41EDC0E}">
      <formula1>4</formula1>
      <formula2>4</formula2>
    </dataValidation>
    <dataValidation type="decimal" allowBlank="1" showInputMessage="1" showErrorMessage="1" promptTitle="Gross Pay YTD" prompt="This is a required entry." sqref="E17:G17" xr:uid="{8F08EA3B-9FF3-47F1-86A3-39EA7261B82F}">
      <formula1>0</formula1>
      <formula2>500000.99</formula2>
    </dataValidation>
    <dataValidation allowBlank="1" showInputMessage="1" showErrorMessage="1" promptTitle="Total Benefits Per Hour " prompt="This field must be entered manually." sqref="Q32:R32" xr:uid="{DB54EAE4-0813-4842-9FE5-777584AA7B0F}"/>
    <dataValidation allowBlank="1" showInputMessage="1" showErrorMessage="1" promptTitle="Social Security No." prompt="This is a required entry. Please enter only the last four digits." sqref="G16" xr:uid="{F71CE95A-E7D0-49A1-BEB4-CDA5E20598B9}"/>
    <dataValidation type="textLength" allowBlank="1" showInputMessage="1" showErrorMessage="1" prompt="If this applies, enter only ONE &quot;*&quot;." sqref="I21:I31" xr:uid="{96ED0B70-42D8-450B-82A6-FB3A7A558C8C}">
      <formula1>0</formula1>
      <formula2>1</formula2>
    </dataValidation>
    <dataValidation allowBlank="1" showInputMessage="1" showErrorMessage="1" promptTitle="Trade" prompt="This is a required entry." sqref="P14:R14 J14:L14" xr:uid="{229A6ACC-8B08-417B-8216-0C10E9E5EEA9}"/>
    <dataValidation allowBlank="1" showInputMessage="1" showErrorMessage="1" promptTitle="Social Security No." prompt="This is a required entry. Please enter ONLY the last four digits." sqref="H16:L16" xr:uid="{3A678F40-9B7D-496A-B8CC-66D6DC0D34E7}"/>
    <dataValidation allowBlank="1" showInputMessage="1" showErrorMessage="1" promptTitle="Employee Name" prompt="This is a required entry." sqref="E15:L15" xr:uid="{9ACD95F4-B945-41DD-BFC4-6AB239FFF808}"/>
    <dataValidation allowBlank="1" showInputMessage="1" showErrorMessage="1" promptTitle="Item No." prompt="This is a required entry." sqref="E14:H14" xr:uid="{440BDD08-22A0-4303-A093-34D0E0B27E17}"/>
    <dataValidation allowBlank="1" showInputMessage="1" showErrorMessage="1" error="Please enter a four-digit code." promptTitle="WC Code" prompt="This must be a four-digit code." sqref="G39" xr:uid="{A7723672-87C7-4543-B132-5001C81D67BC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C9C8B577-1F99-4387-A551-15335046F77B}"/>
    <dataValidation allowBlank="1" showInputMessage="1" showErrorMessage="1" promptTitle="Total Labor Rate- Regular Base" prompt="If this total is blank, check to make sure you have entered Gross Pay Year-to-Date." sqref="O45:P45" xr:uid="{F39F54F9-CC40-4AE3-8578-5177C9E98328}"/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Option Button 1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Option Button 2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/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O2nq3WXYDyJV9AycahFTZyERJ5kwldDTcEKEyf5GFCB8yqu2viSz6JT7r1ZbT2o7S2TuEEWnAi1YCxD5CPN/Ug==" saltValue="PSqRXQvs1tCkhB7Q7ZNaGw==" spinCount="100000" sheet="1" objects="1" selectLockedCells="1"/>
  <mergeCells count="83">
    <mergeCell ref="A17:D17"/>
    <mergeCell ref="A19:J19"/>
    <mergeCell ref="E14:G14"/>
    <mergeCell ref="D9:K9"/>
    <mergeCell ref="D10:K10"/>
    <mergeCell ref="D11:F11"/>
    <mergeCell ref="I11:K11"/>
    <mergeCell ref="J14:L14"/>
    <mergeCell ref="L50:Q50"/>
    <mergeCell ref="O45:P45"/>
    <mergeCell ref="O20:R20"/>
    <mergeCell ref="J26:K26"/>
    <mergeCell ref="Q45:R45"/>
    <mergeCell ref="A46:J46"/>
    <mergeCell ref="A32:F32"/>
    <mergeCell ref="O43:P43"/>
    <mergeCell ref="O42:R42"/>
    <mergeCell ref="O32:P32"/>
    <mergeCell ref="O39:P39"/>
    <mergeCell ref="O38:P38"/>
    <mergeCell ref="A20:H20"/>
    <mergeCell ref="J20:K20"/>
    <mergeCell ref="L30:N30"/>
    <mergeCell ref="L26:N26"/>
    <mergeCell ref="B54:H54"/>
    <mergeCell ref="B29:H29"/>
    <mergeCell ref="B30:H30"/>
    <mergeCell ref="B31:H31"/>
    <mergeCell ref="B39:E39"/>
    <mergeCell ref="A41:H41"/>
    <mergeCell ref="A45:J45"/>
    <mergeCell ref="J31:K31"/>
    <mergeCell ref="E40:F40"/>
    <mergeCell ref="J43:K43"/>
    <mergeCell ref="B52:H52"/>
    <mergeCell ref="O19:P19"/>
    <mergeCell ref="L32:N32"/>
    <mergeCell ref="J42:K42"/>
    <mergeCell ref="J29:K29"/>
    <mergeCell ref="J30:K30"/>
    <mergeCell ref="J28:K28"/>
    <mergeCell ref="L28:N28"/>
    <mergeCell ref="L22:N22"/>
    <mergeCell ref="L31:N31"/>
    <mergeCell ref="L29:N29"/>
    <mergeCell ref="L21:N21"/>
    <mergeCell ref="L23:N23"/>
    <mergeCell ref="L24:N24"/>
    <mergeCell ref="L25:N25"/>
    <mergeCell ref="L20:N20"/>
    <mergeCell ref="L27:N27"/>
    <mergeCell ref="L52:Q52"/>
    <mergeCell ref="E17:G17"/>
    <mergeCell ref="J21:K21"/>
    <mergeCell ref="B40:D40"/>
    <mergeCell ref="G40:J40"/>
    <mergeCell ref="J27:K27"/>
    <mergeCell ref="O17:P18"/>
    <mergeCell ref="Q32:R32"/>
    <mergeCell ref="Q43:R43"/>
    <mergeCell ref="A33:G33"/>
    <mergeCell ref="J22:K22"/>
    <mergeCell ref="J23:K23"/>
    <mergeCell ref="J24:K24"/>
    <mergeCell ref="J25:K25"/>
    <mergeCell ref="B28:H28"/>
    <mergeCell ref="Q19:R19"/>
    <mergeCell ref="Q17:R18"/>
    <mergeCell ref="A9:C9"/>
    <mergeCell ref="A15:D15"/>
    <mergeCell ref="E15:H15"/>
    <mergeCell ref="A6:L6"/>
    <mergeCell ref="A8:C8"/>
    <mergeCell ref="Q8:R8"/>
    <mergeCell ref="A11:C11"/>
    <mergeCell ref="A14:D14"/>
    <mergeCell ref="O6:P6"/>
    <mergeCell ref="Q6:R6"/>
    <mergeCell ref="P11:R11"/>
    <mergeCell ref="D8:K8"/>
    <mergeCell ref="P14:R14"/>
    <mergeCell ref="E16:F16"/>
    <mergeCell ref="A16:D16"/>
  </mergeCells>
  <phoneticPr fontId="5" type="noConversion"/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7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700-000001000000}"/>
    <dataValidation allowBlank="1" showInputMessage="1" showErrorMessage="1" error="Please enter a four-digit code." promptTitle="WC Code" prompt="This must be a four-digit code." sqref="G39" xr:uid="{00000000-0002-0000-0700-000002000000}"/>
    <dataValidation allowBlank="1" showInputMessage="1" showErrorMessage="1" promptTitle="Item No." prompt="This is a required entry." sqref="E14:H14" xr:uid="{00000000-0002-0000-0700-000003000000}"/>
    <dataValidation allowBlank="1" showInputMessage="1" showErrorMessage="1" promptTitle="Employee Name" prompt="This is a required entry." sqref="E15:L15" xr:uid="{00000000-0002-0000-0700-000004000000}"/>
    <dataValidation allowBlank="1" showInputMessage="1" showErrorMessage="1" promptTitle="Social Security No." prompt="This is a required entry. Please enter ONLY the last four digits." sqref="H16:L16" xr:uid="{00000000-0002-0000-0700-000005000000}"/>
    <dataValidation allowBlank="1" showInputMessage="1" showErrorMessage="1" promptTitle="Trade" prompt="This is a required entry." sqref="P14:R14 J14:L14" xr:uid="{00000000-0002-0000-0700-000006000000}"/>
    <dataValidation type="textLength" allowBlank="1" showInputMessage="1" showErrorMessage="1" prompt="If this applies, enter only ONE &quot;*&quot;." sqref="I21:I31" xr:uid="{00000000-0002-0000-07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700-000008000000}"/>
    <dataValidation allowBlank="1" showInputMessage="1" showErrorMessage="1" promptTitle="Total Benefits Per Hour " prompt="This field must be entered manually." sqref="Q32:R32" xr:uid="{00000000-0002-0000-0700-000009000000}"/>
    <dataValidation type="decimal" allowBlank="1" showInputMessage="1" showErrorMessage="1" promptTitle="Gross Pay YTD" prompt="This is a required entry." sqref="E17:G17" xr:uid="{00000000-0002-0000-07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7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7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7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7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7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>
    <pageSetUpPr autoPageBreaks="0"/>
  </sheetPr>
  <dimension ref="A5:W57"/>
  <sheetViews>
    <sheetView showGridLines="0" showRowColHeaders="0" showZeros="0" zoomScaleNormal="100" zoomScaleSheetLayoutView="100" workbookViewId="0">
      <selection activeCell="E14" sqref="E14:G14"/>
    </sheetView>
  </sheetViews>
  <sheetFormatPr defaultColWidth="6.140625" defaultRowHeight="15" x14ac:dyDescent="0.2"/>
  <cols>
    <col min="1" max="2" width="6.140625" style="182" customWidth="1"/>
    <col min="3" max="3" width="3.7109375" style="182" customWidth="1"/>
    <col min="4" max="6" width="6.140625" style="182" customWidth="1"/>
    <col min="7" max="7" width="8" style="182" customWidth="1"/>
    <col min="8" max="11" width="6.140625" style="182" customWidth="1"/>
    <col min="12" max="12" width="6.7109375" style="182" customWidth="1"/>
    <col min="13" max="13" width="9" style="182" customWidth="1"/>
    <col min="14" max="14" width="5.42578125" style="182" customWidth="1"/>
    <col min="15" max="15" width="6.140625" style="182" customWidth="1"/>
    <col min="16" max="16" width="8.7109375" style="182" customWidth="1"/>
    <col min="17" max="17" width="4.5703125" style="182" customWidth="1"/>
    <col min="18" max="18" width="9.5703125" style="182" customWidth="1"/>
    <col min="19" max="19" width="6.140625" style="182" customWidth="1"/>
    <col min="20" max="20" width="0.85546875" style="182" customWidth="1"/>
    <col min="21" max="21" width="12.7109375" style="182" customWidth="1"/>
    <col min="22" max="16384" width="6.140625" style="182"/>
  </cols>
  <sheetData>
    <row r="5" spans="1:23" ht="13.5" customHeight="1" x14ac:dyDescent="0.2"/>
    <row r="6" spans="1:23" ht="20.25" x14ac:dyDescent="0.3">
      <c r="A6" s="596" t="s">
        <v>166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84"/>
      <c r="N6" s="184"/>
      <c r="O6" s="543" t="s">
        <v>0</v>
      </c>
      <c r="P6" s="543"/>
      <c r="Q6" s="544">
        <f>'BDC 274.1'!V7</f>
        <v>0</v>
      </c>
      <c r="R6" s="544"/>
    </row>
    <row r="7" spans="1:23" ht="3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23" ht="15.75" customHeight="1" thickTop="1" x14ac:dyDescent="0.2">
      <c r="A8" s="600" t="s">
        <v>1</v>
      </c>
      <c r="B8" s="601"/>
      <c r="C8" s="601"/>
      <c r="D8" s="519">
        <f>'BDC 274.1'!F9</f>
        <v>0</v>
      </c>
      <c r="E8" s="519"/>
      <c r="F8" s="519"/>
      <c r="G8" s="519"/>
      <c r="H8" s="519"/>
      <c r="I8" s="519"/>
      <c r="J8" s="519"/>
      <c r="K8" s="519"/>
      <c r="L8" s="224"/>
      <c r="M8" s="224"/>
      <c r="N8" s="299"/>
      <c r="O8" s="224"/>
      <c r="P8" s="300" t="s">
        <v>2</v>
      </c>
      <c r="Q8" s="563">
        <f>'BDC 274.1'!V9</f>
        <v>0</v>
      </c>
      <c r="R8" s="564"/>
    </row>
    <row r="9" spans="1:23" ht="15.75" customHeight="1" x14ac:dyDescent="0.2">
      <c r="A9" s="558" t="s">
        <v>3</v>
      </c>
      <c r="B9" s="559"/>
      <c r="C9" s="559"/>
      <c r="D9" s="520">
        <f>'BDC 274.1'!F10</f>
        <v>0</v>
      </c>
      <c r="E9" s="520"/>
      <c r="F9" s="520"/>
      <c r="G9" s="520"/>
      <c r="H9" s="520"/>
      <c r="I9" s="520"/>
      <c r="J9" s="520"/>
      <c r="K9" s="520"/>
      <c r="L9" s="184"/>
      <c r="M9" s="301"/>
      <c r="N9" s="214"/>
      <c r="O9" s="184"/>
      <c r="P9" s="184"/>
      <c r="Q9" s="302" t="s">
        <v>171</v>
      </c>
      <c r="R9" s="303">
        <f>'BDC 274.1'!V10</f>
        <v>0</v>
      </c>
    </row>
    <row r="10" spans="1:23" ht="15.75" customHeight="1" x14ac:dyDescent="0.2">
      <c r="A10" s="202"/>
      <c r="B10" s="184"/>
      <c r="C10" s="184"/>
      <c r="D10" s="521">
        <f>'BDC 274.1'!F11</f>
        <v>0</v>
      </c>
      <c r="E10" s="521"/>
      <c r="F10" s="521"/>
      <c r="G10" s="521"/>
      <c r="H10" s="521"/>
      <c r="I10" s="521"/>
      <c r="J10" s="521"/>
      <c r="K10" s="521"/>
      <c r="L10" s="184"/>
      <c r="M10" s="214"/>
      <c r="N10" s="214"/>
      <c r="O10" s="259" t="s">
        <v>4</v>
      </c>
      <c r="P10" s="260">
        <f>'BDC 274.1'!S11</f>
        <v>0</v>
      </c>
      <c r="Q10" s="255" t="s">
        <v>5</v>
      </c>
      <c r="R10" s="261">
        <f>'BDC 274.1'!V11</f>
        <v>0</v>
      </c>
    </row>
    <row r="11" spans="1:23" ht="15.75" customHeight="1" x14ac:dyDescent="0.2">
      <c r="A11" s="558" t="s">
        <v>115</v>
      </c>
      <c r="B11" s="559"/>
      <c r="C11" s="559"/>
      <c r="D11" s="522">
        <f>'BDC 274.1'!F12</f>
        <v>0</v>
      </c>
      <c r="E11" s="522"/>
      <c r="F11" s="522"/>
      <c r="G11" s="304"/>
      <c r="H11" s="305" t="s">
        <v>7</v>
      </c>
      <c r="I11" s="522">
        <f>'BDC 274.1'!K12</f>
        <v>0</v>
      </c>
      <c r="J11" s="522"/>
      <c r="K11" s="522"/>
      <c r="L11" s="184"/>
      <c r="M11" s="184"/>
      <c r="N11" s="214"/>
      <c r="O11" s="259" t="s">
        <v>114</v>
      </c>
      <c r="P11" s="602">
        <f>'BDC 125E.1'!P11</f>
        <v>0</v>
      </c>
      <c r="Q11" s="602"/>
      <c r="R11" s="603"/>
      <c r="W11" s="184"/>
    </row>
    <row r="12" spans="1:23" ht="7.5" customHeight="1" thickBo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32"/>
    </row>
    <row r="13" spans="1:23" ht="16.5" customHeight="1" thickTop="1" x14ac:dyDescent="0.2">
      <c r="A13" s="188" t="s">
        <v>191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63"/>
      <c r="O13" s="306"/>
      <c r="P13" s="263"/>
      <c r="Q13" s="307"/>
      <c r="R13" s="308"/>
    </row>
    <row r="14" spans="1:23" x14ac:dyDescent="0.2">
      <c r="A14" s="527" t="s">
        <v>187</v>
      </c>
      <c r="B14" s="528"/>
      <c r="C14" s="528"/>
      <c r="D14" s="528"/>
      <c r="E14" s="560"/>
      <c r="F14" s="560"/>
      <c r="G14" s="560"/>
      <c r="H14" s="315"/>
      <c r="I14" s="259" t="s">
        <v>116</v>
      </c>
      <c r="J14" s="529"/>
      <c r="K14" s="529"/>
      <c r="L14" s="529"/>
      <c r="M14" s="301"/>
      <c r="N14" s="207"/>
      <c r="O14" s="259" t="s">
        <v>222</v>
      </c>
      <c r="P14" s="529"/>
      <c r="Q14" s="529"/>
      <c r="R14" s="590"/>
    </row>
    <row r="15" spans="1:23" x14ac:dyDescent="0.2">
      <c r="A15" s="527" t="s">
        <v>188</v>
      </c>
      <c r="B15" s="528"/>
      <c r="C15" s="528"/>
      <c r="D15" s="528"/>
      <c r="E15" s="529"/>
      <c r="F15" s="529"/>
      <c r="G15" s="529"/>
      <c r="H15" s="529"/>
      <c r="I15" s="291"/>
      <c r="J15" s="291"/>
      <c r="K15" s="262"/>
      <c r="L15" s="262"/>
      <c r="M15" s="207"/>
      <c r="N15" s="207"/>
      <c r="O15" s="263"/>
      <c r="P15" s="263"/>
      <c r="Q15" s="263"/>
      <c r="R15" s="264"/>
    </row>
    <row r="16" spans="1:23" x14ac:dyDescent="0.2">
      <c r="A16" s="527" t="s">
        <v>189</v>
      </c>
      <c r="B16" s="528"/>
      <c r="C16" s="528"/>
      <c r="D16" s="528"/>
      <c r="E16" s="526"/>
      <c r="F16" s="526"/>
      <c r="G16" s="317"/>
      <c r="H16" s="316"/>
      <c r="I16" s="265"/>
      <c r="J16" s="265"/>
      <c r="K16" s="265"/>
      <c r="L16" s="253"/>
      <c r="M16" s="193"/>
      <c r="N16" s="194"/>
      <c r="O16" s="244"/>
      <c r="P16" s="244"/>
      <c r="Q16" s="190"/>
      <c r="R16" s="243"/>
    </row>
    <row r="17" spans="1:21" ht="15" customHeight="1" x14ac:dyDescent="0.2">
      <c r="A17" s="523" t="s">
        <v>190</v>
      </c>
      <c r="B17" s="524"/>
      <c r="C17" s="524"/>
      <c r="D17" s="524"/>
      <c r="E17" s="525"/>
      <c r="F17" s="525"/>
      <c r="G17" s="525"/>
      <c r="H17" s="255" t="s">
        <v>117</v>
      </c>
      <c r="I17" s="322"/>
      <c r="J17" s="322"/>
      <c r="K17" s="322"/>
      <c r="L17" s="355" t="s">
        <v>214</v>
      </c>
      <c r="M17" s="193"/>
      <c r="N17" s="196"/>
      <c r="O17" s="561" t="s">
        <v>192</v>
      </c>
      <c r="P17" s="561"/>
      <c r="Q17" s="561" t="s">
        <v>118</v>
      </c>
      <c r="R17" s="585"/>
    </row>
    <row r="18" spans="1:21" ht="10.5" customHeight="1" thickBot="1" x14ac:dyDescent="0.25">
      <c r="A18" s="266"/>
      <c r="B18" s="267"/>
      <c r="C18" s="267"/>
      <c r="D18" s="267"/>
      <c r="E18" s="267"/>
      <c r="F18" s="267"/>
      <c r="G18" s="267"/>
      <c r="H18" s="267"/>
      <c r="I18" s="199" t="s">
        <v>119</v>
      </c>
      <c r="J18" s="199" t="s">
        <v>120</v>
      </c>
      <c r="K18" s="199" t="s">
        <v>121</v>
      </c>
      <c r="L18" s="267"/>
      <c r="M18" s="267"/>
      <c r="N18" s="267"/>
      <c r="O18" s="562"/>
      <c r="P18" s="562"/>
      <c r="Q18" s="562"/>
      <c r="R18" s="586"/>
    </row>
    <row r="19" spans="1:21" ht="17.25" customHeight="1" thickTop="1" thickBot="1" x14ac:dyDescent="0.25">
      <c r="A19" s="535" t="s">
        <v>122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200"/>
      <c r="L19" s="200"/>
      <c r="M19" s="200"/>
      <c r="N19" s="201"/>
      <c r="O19" s="552"/>
      <c r="P19" s="553"/>
      <c r="Q19" s="552"/>
      <c r="R19" s="553"/>
    </row>
    <row r="20" spans="1:21" ht="23.25" customHeight="1" thickTop="1" x14ac:dyDescent="0.2">
      <c r="A20" s="582" t="s">
        <v>150</v>
      </c>
      <c r="B20" s="583"/>
      <c r="C20" s="583"/>
      <c r="D20" s="583"/>
      <c r="E20" s="583"/>
      <c r="F20" s="583"/>
      <c r="G20" s="583"/>
      <c r="H20" s="584"/>
      <c r="I20" s="256" t="s">
        <v>123</v>
      </c>
      <c r="J20" s="556" t="s">
        <v>124</v>
      </c>
      <c r="K20" s="557"/>
      <c r="L20" s="556" t="s">
        <v>125</v>
      </c>
      <c r="M20" s="594"/>
      <c r="N20" s="595"/>
      <c r="O20" s="587" t="str">
        <f>IF(O19&gt;999.99,"Entry cannot be greater than 999.99.", " ")</f>
        <v xml:space="preserve"> </v>
      </c>
      <c r="P20" s="588"/>
      <c r="Q20" s="588"/>
      <c r="R20" s="589"/>
    </row>
    <row r="21" spans="1:21" ht="16.5" customHeight="1" x14ac:dyDescent="0.2">
      <c r="A21" s="202"/>
      <c r="B21" s="203" t="s">
        <v>126</v>
      </c>
      <c r="C21" s="193"/>
      <c r="D21" s="193"/>
      <c r="E21" s="193"/>
      <c r="F21" s="193"/>
      <c r="G21" s="193"/>
      <c r="H21" s="193"/>
      <c r="I21" s="323"/>
      <c r="J21" s="540"/>
      <c r="K21" s="541"/>
      <c r="L21" s="591">
        <f t="shared" ref="L21:L31" si="0">(J21*$O$19)/100</f>
        <v>0</v>
      </c>
      <c r="M21" s="592"/>
      <c r="N21" s="593"/>
      <c r="O21" s="268" t="str">
        <f>IF(Q19&gt;999.99,"Entry cannot be greater than 999.99.", " ")</f>
        <v xml:space="preserve"> </v>
      </c>
      <c r="P21" s="215"/>
      <c r="Q21" s="215"/>
      <c r="R21" s="269"/>
      <c r="U21" s="319">
        <f t="shared" ref="U21:U31" si="1">IF(I21="*",L21,0)</f>
        <v>0</v>
      </c>
    </row>
    <row r="22" spans="1:21" ht="16.5" customHeight="1" x14ac:dyDescent="0.2">
      <c r="A22" s="202"/>
      <c r="B22" s="203" t="s">
        <v>127</v>
      </c>
      <c r="C22" s="193"/>
      <c r="D22" s="193"/>
      <c r="E22" s="193"/>
      <c r="F22" s="193"/>
      <c r="G22" s="193"/>
      <c r="H22" s="193"/>
      <c r="I22" s="323"/>
      <c r="J22" s="540"/>
      <c r="K22" s="541"/>
      <c r="L22" s="591">
        <f t="shared" si="0"/>
        <v>0</v>
      </c>
      <c r="M22" s="592"/>
      <c r="N22" s="593"/>
      <c r="R22" s="195"/>
      <c r="U22" s="319">
        <f t="shared" si="1"/>
        <v>0</v>
      </c>
    </row>
    <row r="23" spans="1:21" ht="16.5" customHeight="1" x14ac:dyDescent="0.2">
      <c r="A23" s="202"/>
      <c r="B23" s="203" t="s">
        <v>128</v>
      </c>
      <c r="C23" s="193"/>
      <c r="D23" s="193"/>
      <c r="E23" s="193"/>
      <c r="F23" s="193"/>
      <c r="G23" s="193"/>
      <c r="H23" s="204"/>
      <c r="I23" s="323"/>
      <c r="J23" s="540"/>
      <c r="K23" s="541"/>
      <c r="L23" s="591">
        <f t="shared" si="0"/>
        <v>0</v>
      </c>
      <c r="M23" s="592"/>
      <c r="N23" s="593"/>
      <c r="R23" s="195"/>
      <c r="U23" s="319">
        <f t="shared" si="1"/>
        <v>0</v>
      </c>
    </row>
    <row r="24" spans="1:21" ht="16.5" customHeight="1" x14ac:dyDescent="0.2">
      <c r="A24" s="202"/>
      <c r="B24" s="203" t="s">
        <v>129</v>
      </c>
      <c r="C24" s="193"/>
      <c r="D24" s="193"/>
      <c r="E24" s="193"/>
      <c r="F24" s="193"/>
      <c r="G24" s="193"/>
      <c r="H24" s="193"/>
      <c r="I24" s="323"/>
      <c r="J24" s="540"/>
      <c r="K24" s="541"/>
      <c r="L24" s="591">
        <f t="shared" si="0"/>
        <v>0</v>
      </c>
      <c r="M24" s="592"/>
      <c r="N24" s="593"/>
      <c r="R24" s="195"/>
      <c r="U24" s="319">
        <f t="shared" si="1"/>
        <v>0</v>
      </c>
    </row>
    <row r="25" spans="1:21" ht="16.5" customHeight="1" x14ac:dyDescent="0.2">
      <c r="A25" s="202"/>
      <c r="B25" s="203" t="s">
        <v>130</v>
      </c>
      <c r="C25" s="193"/>
      <c r="D25" s="193"/>
      <c r="E25" s="193"/>
      <c r="F25" s="193"/>
      <c r="G25" s="193"/>
      <c r="H25" s="193"/>
      <c r="I25" s="323"/>
      <c r="J25" s="540"/>
      <c r="K25" s="541"/>
      <c r="L25" s="591">
        <f t="shared" si="0"/>
        <v>0</v>
      </c>
      <c r="M25" s="592"/>
      <c r="N25" s="593"/>
      <c r="R25" s="195"/>
      <c r="U25" s="319">
        <f t="shared" si="1"/>
        <v>0</v>
      </c>
    </row>
    <row r="26" spans="1:21" ht="16.5" customHeight="1" x14ac:dyDescent="0.2">
      <c r="A26" s="202"/>
      <c r="B26" s="203" t="s">
        <v>131</v>
      </c>
      <c r="C26" s="193"/>
      <c r="D26" s="193"/>
      <c r="E26" s="193"/>
      <c r="F26" s="193"/>
      <c r="G26" s="193"/>
      <c r="H26" s="193"/>
      <c r="I26" s="323"/>
      <c r="J26" s="540"/>
      <c r="K26" s="541"/>
      <c r="L26" s="591">
        <f t="shared" si="0"/>
        <v>0</v>
      </c>
      <c r="M26" s="592"/>
      <c r="N26" s="593"/>
      <c r="R26" s="195"/>
      <c r="U26" s="319">
        <f t="shared" si="1"/>
        <v>0</v>
      </c>
    </row>
    <row r="27" spans="1:21" ht="16.5" customHeight="1" x14ac:dyDescent="0.2">
      <c r="A27" s="202"/>
      <c r="B27" s="203" t="s">
        <v>132</v>
      </c>
      <c r="C27" s="193"/>
      <c r="D27" s="193"/>
      <c r="E27" s="193"/>
      <c r="F27" s="193"/>
      <c r="G27" s="193"/>
      <c r="H27" s="193"/>
      <c r="I27" s="323"/>
      <c r="J27" s="540"/>
      <c r="K27" s="541"/>
      <c r="L27" s="591">
        <f t="shared" si="0"/>
        <v>0</v>
      </c>
      <c r="M27" s="592"/>
      <c r="N27" s="593"/>
      <c r="R27" s="195"/>
      <c r="U27" s="319">
        <f t="shared" si="1"/>
        <v>0</v>
      </c>
    </row>
    <row r="28" spans="1:21" ht="16.5" customHeight="1" x14ac:dyDescent="0.2">
      <c r="A28" s="205"/>
      <c r="B28" s="599"/>
      <c r="C28" s="599"/>
      <c r="D28" s="599"/>
      <c r="E28" s="599"/>
      <c r="F28" s="599"/>
      <c r="G28" s="599"/>
      <c r="H28" s="599"/>
      <c r="I28" s="323"/>
      <c r="J28" s="540"/>
      <c r="K28" s="541"/>
      <c r="L28" s="591">
        <f t="shared" si="0"/>
        <v>0</v>
      </c>
      <c r="M28" s="592"/>
      <c r="N28" s="593"/>
      <c r="R28" s="195"/>
      <c r="U28" s="319">
        <f t="shared" si="1"/>
        <v>0</v>
      </c>
    </row>
    <row r="29" spans="1:21" ht="16.5" customHeight="1" x14ac:dyDescent="0.2">
      <c r="A29" s="205"/>
      <c r="B29" s="531"/>
      <c r="C29" s="531"/>
      <c r="D29" s="531"/>
      <c r="E29" s="531"/>
      <c r="F29" s="531"/>
      <c r="G29" s="531"/>
      <c r="H29" s="531"/>
      <c r="I29" s="323"/>
      <c r="J29" s="540"/>
      <c r="K29" s="541"/>
      <c r="L29" s="591">
        <f t="shared" si="0"/>
        <v>0</v>
      </c>
      <c r="M29" s="592"/>
      <c r="N29" s="593"/>
      <c r="R29" s="195"/>
      <c r="U29" s="319">
        <f t="shared" si="1"/>
        <v>0</v>
      </c>
    </row>
    <row r="30" spans="1:21" ht="16.5" customHeight="1" x14ac:dyDescent="0.2">
      <c r="A30" s="205"/>
      <c r="B30" s="531"/>
      <c r="C30" s="531"/>
      <c r="D30" s="531"/>
      <c r="E30" s="531"/>
      <c r="F30" s="531"/>
      <c r="G30" s="531"/>
      <c r="H30" s="531"/>
      <c r="I30" s="323"/>
      <c r="J30" s="540"/>
      <c r="K30" s="541"/>
      <c r="L30" s="591">
        <f t="shared" si="0"/>
        <v>0</v>
      </c>
      <c r="M30" s="592"/>
      <c r="N30" s="593"/>
      <c r="R30" s="195"/>
      <c r="U30" s="319">
        <f t="shared" si="1"/>
        <v>0</v>
      </c>
    </row>
    <row r="31" spans="1:21" ht="16.5" customHeight="1" thickBot="1" x14ac:dyDescent="0.25">
      <c r="A31" s="205"/>
      <c r="B31" s="531"/>
      <c r="C31" s="531"/>
      <c r="D31" s="531"/>
      <c r="E31" s="531"/>
      <c r="F31" s="531"/>
      <c r="G31" s="531"/>
      <c r="H31" s="531"/>
      <c r="I31" s="323"/>
      <c r="J31" s="540"/>
      <c r="K31" s="541"/>
      <c r="L31" s="591">
        <f t="shared" si="0"/>
        <v>0</v>
      </c>
      <c r="M31" s="592"/>
      <c r="N31" s="593"/>
      <c r="R31" s="187"/>
      <c r="U31" s="319">
        <f t="shared" si="1"/>
        <v>0</v>
      </c>
    </row>
    <row r="32" spans="1:21" ht="16.5" customHeight="1" thickTop="1" thickBot="1" x14ac:dyDescent="0.25">
      <c r="A32" s="580" t="s">
        <v>133</v>
      </c>
      <c r="B32" s="581"/>
      <c r="C32" s="581"/>
      <c r="D32" s="581"/>
      <c r="E32" s="581"/>
      <c r="F32" s="581"/>
      <c r="G32" s="206"/>
      <c r="H32" s="206"/>
      <c r="I32" s="206"/>
      <c r="J32" s="206"/>
      <c r="K32" s="206"/>
      <c r="L32" s="571">
        <f>SUM(L21:N31)</f>
        <v>0</v>
      </c>
      <c r="M32" s="572"/>
      <c r="N32" s="573"/>
      <c r="O32" s="546">
        <f>$L$32</f>
        <v>0</v>
      </c>
      <c r="P32" s="547"/>
      <c r="Q32" s="574"/>
      <c r="R32" s="575"/>
      <c r="U32" s="319">
        <f>SUM(U21:U31)</f>
        <v>0</v>
      </c>
    </row>
    <row r="33" spans="1:21" ht="15.75" thickTop="1" x14ac:dyDescent="0.2">
      <c r="A33" s="597" t="s">
        <v>134</v>
      </c>
      <c r="B33" s="598"/>
      <c r="C33" s="598"/>
      <c r="D33" s="598"/>
      <c r="E33" s="598"/>
      <c r="F33" s="598"/>
      <c r="G33" s="598"/>
      <c r="H33" s="207"/>
      <c r="I33" s="207"/>
      <c r="J33" s="207"/>
      <c r="K33" s="207"/>
      <c r="L33" s="208"/>
      <c r="M33" s="208"/>
      <c r="N33" s="209"/>
      <c r="O33" s="193"/>
      <c r="P33" s="193"/>
      <c r="Q33" s="193"/>
      <c r="R33" s="195"/>
    </row>
    <row r="34" spans="1:21" x14ac:dyDescent="0.2">
      <c r="A34" s="205"/>
      <c r="B34" s="210" t="s">
        <v>151</v>
      </c>
      <c r="C34" s="210"/>
      <c r="D34" s="210"/>
      <c r="E34" s="210"/>
      <c r="F34" s="210"/>
      <c r="G34" s="210"/>
      <c r="H34" s="210"/>
      <c r="I34" s="204"/>
      <c r="J34" s="193"/>
      <c r="K34" s="208"/>
      <c r="L34" s="211"/>
      <c r="M34" s="212" t="str">
        <f>IF(E17&lt;1," ",IF(E17&gt;147000,"0",6.2))</f>
        <v xml:space="preserve"> </v>
      </c>
      <c r="N34" s="213" t="s">
        <v>135</v>
      </c>
      <c r="O34" s="268"/>
      <c r="P34" s="215"/>
      <c r="Q34" s="215"/>
      <c r="R34" s="269"/>
    </row>
    <row r="35" spans="1:21" x14ac:dyDescent="0.2">
      <c r="A35" s="205"/>
      <c r="B35" s="214" t="s">
        <v>136</v>
      </c>
      <c r="C35" s="208"/>
      <c r="D35" s="208"/>
      <c r="E35" s="208"/>
      <c r="F35" s="208"/>
      <c r="G35" s="208"/>
      <c r="H35" s="208"/>
      <c r="I35" s="208"/>
      <c r="J35" s="193"/>
      <c r="K35" s="208"/>
      <c r="L35" s="211"/>
      <c r="M35" s="212">
        <v>1.45</v>
      </c>
      <c r="N35" s="213" t="s">
        <v>135</v>
      </c>
      <c r="O35" s="268"/>
      <c r="P35" s="215"/>
      <c r="Q35" s="215"/>
      <c r="R35" s="269"/>
    </row>
    <row r="36" spans="1:21" x14ac:dyDescent="0.2">
      <c r="A36" s="205"/>
      <c r="B36" s="214" t="s">
        <v>221</v>
      </c>
      <c r="C36" s="208"/>
      <c r="D36" s="208"/>
      <c r="E36" s="208"/>
      <c r="F36" s="208"/>
      <c r="G36" s="208"/>
      <c r="H36" s="208"/>
      <c r="I36" s="208"/>
      <c r="J36" s="193"/>
      <c r="K36" s="183" t="s">
        <v>137</v>
      </c>
      <c r="L36" s="325"/>
      <c r="M36" s="212" t="str">
        <f>IF(E17&lt;1," ",IF(E17&gt;7000,"0",IF(L36&gt;0.6,0.6,L36)))</f>
        <v xml:space="preserve"> </v>
      </c>
      <c r="N36" s="213" t="s">
        <v>135</v>
      </c>
      <c r="O36" s="193"/>
      <c r="P36" s="193"/>
      <c r="Q36" s="193"/>
      <c r="R36" s="195"/>
    </row>
    <row r="37" spans="1:21" x14ac:dyDescent="0.2">
      <c r="A37" s="205"/>
      <c r="B37" s="214" t="s">
        <v>226</v>
      </c>
      <c r="C37" s="208"/>
      <c r="D37" s="208"/>
      <c r="E37" s="208"/>
      <c r="F37" s="208"/>
      <c r="G37" s="208"/>
      <c r="H37" s="208"/>
      <c r="I37" s="208"/>
      <c r="J37" s="193"/>
      <c r="K37" s="183" t="s">
        <v>137</v>
      </c>
      <c r="L37" s="325"/>
      <c r="M37" s="212">
        <f>IF(E17&gt;12000,"0",IF(L37&gt;9.9,9.9,L37))</f>
        <v>0</v>
      </c>
      <c r="N37" s="213" t="s">
        <v>135</v>
      </c>
      <c r="O37" s="193"/>
      <c r="P37" s="193"/>
      <c r="Q37" s="193"/>
      <c r="R37" s="195"/>
    </row>
    <row r="38" spans="1:21" ht="15.75" thickBot="1" x14ac:dyDescent="0.25">
      <c r="A38" s="205"/>
      <c r="B38" s="214" t="s">
        <v>138</v>
      </c>
      <c r="F38" s="208"/>
      <c r="H38" s="215"/>
      <c r="I38" s="215"/>
      <c r="J38" s="215"/>
      <c r="K38" s="183" t="s">
        <v>137</v>
      </c>
      <c r="L38" s="326"/>
      <c r="M38" s="212">
        <f>IF(L38&gt;0.25,0.25,L38)</f>
        <v>0</v>
      </c>
      <c r="N38" s="213" t="s">
        <v>135</v>
      </c>
      <c r="O38" s="578" t="s">
        <v>139</v>
      </c>
      <c r="P38" s="579"/>
      <c r="Q38" s="193"/>
      <c r="R38" s="195"/>
    </row>
    <row r="39" spans="1:21" ht="16.5" thickTop="1" thickBot="1" x14ac:dyDescent="0.25">
      <c r="A39" s="216"/>
      <c r="B39" s="532" t="s">
        <v>140</v>
      </c>
      <c r="C39" s="532"/>
      <c r="D39" s="532"/>
      <c r="E39" s="532"/>
      <c r="F39" s="183" t="s">
        <v>141</v>
      </c>
      <c r="G39" s="324"/>
      <c r="H39" s="208"/>
      <c r="I39" s="183"/>
      <c r="J39" s="217"/>
      <c r="K39" s="183" t="s">
        <v>137</v>
      </c>
      <c r="L39" s="326"/>
      <c r="M39" s="212" t="str">
        <f>IF(J43&lt;39.86,L39,"0")</f>
        <v>0</v>
      </c>
      <c r="N39" s="218" t="s">
        <v>135</v>
      </c>
      <c r="O39" s="546">
        <f>ROUND(IF(J43&gt;=39.86,(1594.57*L39/100)/40,"0"),2)</f>
        <v>0</v>
      </c>
      <c r="P39" s="547"/>
      <c r="Q39" s="193"/>
      <c r="R39" s="195"/>
      <c r="U39" s="270"/>
    </row>
    <row r="40" spans="1:21" ht="15.75" thickTop="1" x14ac:dyDescent="0.2">
      <c r="A40" s="245"/>
      <c r="B40" s="538" t="s">
        <v>193</v>
      </c>
      <c r="C40" s="538"/>
      <c r="D40" s="538"/>
      <c r="E40" s="542"/>
      <c r="F40" s="542"/>
      <c r="G40" s="539" t="s">
        <v>194</v>
      </c>
      <c r="H40" s="539"/>
      <c r="I40" s="539"/>
      <c r="J40" s="539"/>
      <c r="K40" s="183" t="s">
        <v>137</v>
      </c>
      <c r="L40" s="325"/>
      <c r="M40" s="271">
        <f>L40</f>
        <v>0</v>
      </c>
      <c r="N40" s="218" t="s">
        <v>135</v>
      </c>
      <c r="O40" s="219"/>
      <c r="P40" s="219"/>
      <c r="Q40" s="219"/>
      <c r="R40" s="220"/>
    </row>
    <row r="41" spans="1:21" x14ac:dyDescent="0.2">
      <c r="A41" s="533" t="s">
        <v>142</v>
      </c>
      <c r="B41" s="534"/>
      <c r="C41" s="534"/>
      <c r="D41" s="534"/>
      <c r="E41" s="534"/>
      <c r="F41" s="534"/>
      <c r="G41" s="534"/>
      <c r="H41" s="534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1:21" ht="15.75" thickBot="1" x14ac:dyDescent="0.25">
      <c r="A42" s="221">
        <v>0</v>
      </c>
      <c r="C42" s="193"/>
      <c r="D42" s="193"/>
      <c r="E42" s="193"/>
      <c r="F42" s="193"/>
      <c r="G42" s="193"/>
      <c r="H42" s="222"/>
      <c r="I42" s="193"/>
      <c r="J42" s="537" t="s">
        <v>195</v>
      </c>
      <c r="K42" s="537"/>
      <c r="L42" s="193"/>
      <c r="M42" s="272" t="s">
        <v>196</v>
      </c>
      <c r="N42" s="193"/>
      <c r="O42" s="548" t="s">
        <v>143</v>
      </c>
      <c r="P42" s="548"/>
      <c r="Q42" s="548"/>
      <c r="R42" s="549"/>
    </row>
    <row r="43" spans="1:21" ht="16.5" thickTop="1" thickBot="1" x14ac:dyDescent="0.25">
      <c r="A43" s="185" t="s">
        <v>144</v>
      </c>
      <c r="C43" s="193"/>
      <c r="D43" s="193"/>
      <c r="E43" s="193"/>
      <c r="F43" s="193"/>
      <c r="G43" s="193"/>
      <c r="H43" s="193"/>
      <c r="J43" s="545" t="str">
        <f>IF(A42=0," ",IF(A42=1,O19+O32,IF(A42=2,O19+U32)))</f>
        <v xml:space="preserve"> </v>
      </c>
      <c r="K43" s="545"/>
      <c r="L43" s="223" t="s">
        <v>145</v>
      </c>
      <c r="M43" s="273">
        <f>SUM(M34:M40)</f>
        <v>1.45</v>
      </c>
      <c r="N43" s="278" t="s">
        <v>197</v>
      </c>
      <c r="O43" s="546" t="str">
        <f>IF(J43=" "," ",ROUND(J43*M43/100,2))</f>
        <v xml:space="preserve"> </v>
      </c>
      <c r="P43" s="547"/>
      <c r="Q43" s="576" t="str">
        <f>IF(A42=0," ",IF(A42=1,(((O19+O32)*M39/100)+((Q19+Q32)*(M34+M35+M36+M37+M38+M40)/100)),IF(A42=2,(((O19+U32)*M39/100)+((Q19+U32)*(M34+M35+M36+M37+M38+M40)/100)))))</f>
        <v xml:space="preserve"> </v>
      </c>
      <c r="R43" s="577"/>
    </row>
    <row r="44" spans="1:21" ht="7.5" customHeight="1" thickTop="1" thickBot="1" x14ac:dyDescent="0.25">
      <c r="A44" s="185"/>
      <c r="C44" s="193"/>
      <c r="D44" s="193"/>
      <c r="E44" s="193"/>
      <c r="F44" s="193"/>
      <c r="G44" s="193"/>
      <c r="H44" s="193"/>
      <c r="J44" s="279"/>
      <c r="K44" s="279"/>
      <c r="L44" s="223"/>
      <c r="M44" s="280"/>
      <c r="N44" s="278"/>
      <c r="O44" s="282"/>
      <c r="P44" s="282"/>
      <c r="Q44" s="281"/>
      <c r="R44" s="275"/>
    </row>
    <row r="45" spans="1:21" ht="17.25" customHeight="1" thickTop="1" thickBot="1" x14ac:dyDescent="0.25">
      <c r="A45" s="535" t="s">
        <v>146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200"/>
      <c r="L45" s="200"/>
      <c r="M45" s="200"/>
      <c r="N45" s="283" t="s">
        <v>152</v>
      </c>
      <c r="O45" s="565" t="str">
        <f>IF(E17&lt;1," ",SUM(O19,O32,O39,O43))</f>
        <v xml:space="preserve"> </v>
      </c>
      <c r="P45" s="566"/>
      <c r="Q45" s="567" t="str">
        <f>IF(E17&lt;1,"  ",SUM(O39,Q19,Q32,Q43))</f>
        <v xml:space="preserve">  </v>
      </c>
      <c r="R45" s="568"/>
    </row>
    <row r="46" spans="1:21" ht="15.75" thickTop="1" x14ac:dyDescent="0.2">
      <c r="A46" s="569" t="s">
        <v>155</v>
      </c>
      <c r="B46" s="570"/>
      <c r="C46" s="570"/>
      <c r="D46" s="570"/>
      <c r="E46" s="570"/>
      <c r="F46" s="570"/>
      <c r="G46" s="570"/>
      <c r="H46" s="570"/>
      <c r="I46" s="570"/>
      <c r="J46" s="570"/>
      <c r="K46" s="224"/>
      <c r="L46" s="224"/>
      <c r="M46" s="224"/>
      <c r="N46" s="224"/>
      <c r="O46" s="224"/>
      <c r="P46" s="224"/>
      <c r="Q46" s="224"/>
      <c r="R46" s="225"/>
    </row>
    <row r="47" spans="1:21" x14ac:dyDescent="0.2">
      <c r="A47" s="226"/>
      <c r="B47" s="203" t="s">
        <v>147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27"/>
    </row>
    <row r="48" spans="1:21" x14ac:dyDescent="0.2">
      <c r="A48" s="202" t="s">
        <v>148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7"/>
    </row>
    <row r="49" spans="1:18" x14ac:dyDescent="0.2">
      <c r="A49" s="22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7"/>
    </row>
    <row r="50" spans="1:18" x14ac:dyDescent="0.2">
      <c r="A50" s="22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532" t="s">
        <v>153</v>
      </c>
      <c r="M50" s="532"/>
      <c r="N50" s="532"/>
      <c r="O50" s="532"/>
      <c r="P50" s="532"/>
      <c r="Q50" s="532"/>
      <c r="R50" s="227"/>
    </row>
    <row r="51" spans="1:18" ht="12.75" customHeight="1" x14ac:dyDescent="0.2">
      <c r="A51" s="226"/>
      <c r="B51" s="228" t="s">
        <v>20</v>
      </c>
      <c r="C51" s="229"/>
      <c r="D51" s="229"/>
      <c r="E51" s="229"/>
      <c r="F51" s="229"/>
      <c r="G51" s="229"/>
      <c r="H51" s="229"/>
      <c r="I51" s="207"/>
      <c r="J51" s="207"/>
      <c r="K51" s="207"/>
      <c r="L51" s="203"/>
      <c r="M51" s="203"/>
      <c r="N51" s="203"/>
      <c r="O51" s="203"/>
      <c r="P51" s="203"/>
      <c r="Q51" s="203"/>
      <c r="R51" s="227"/>
    </row>
    <row r="52" spans="1:18" ht="16.5" customHeight="1" x14ac:dyDescent="0.2">
      <c r="A52" s="226"/>
      <c r="B52" s="530"/>
      <c r="C52" s="530"/>
      <c r="D52" s="530"/>
      <c r="E52" s="530"/>
      <c r="F52" s="530"/>
      <c r="G52" s="530"/>
      <c r="H52" s="530"/>
      <c r="I52" s="207"/>
      <c r="J52" s="207"/>
      <c r="K52" s="207"/>
      <c r="L52" s="532" t="s">
        <v>154</v>
      </c>
      <c r="M52" s="532"/>
      <c r="N52" s="532"/>
      <c r="O52" s="532"/>
      <c r="P52" s="532"/>
      <c r="Q52" s="532"/>
      <c r="R52" s="227"/>
    </row>
    <row r="53" spans="1:18" ht="12.75" customHeight="1" x14ac:dyDescent="0.2">
      <c r="A53" s="226"/>
      <c r="B53" s="228" t="s">
        <v>149</v>
      </c>
      <c r="C53" s="229"/>
      <c r="D53" s="229"/>
      <c r="E53" s="229"/>
      <c r="F53" s="229"/>
      <c r="G53" s="229"/>
      <c r="H53" s="229"/>
      <c r="I53" s="207"/>
      <c r="J53" s="207"/>
      <c r="K53" s="207"/>
      <c r="L53" s="203"/>
      <c r="M53" s="203"/>
      <c r="N53" s="203"/>
      <c r="O53" s="203"/>
      <c r="P53" s="203"/>
      <c r="Q53" s="203"/>
      <c r="R53" s="227"/>
    </row>
    <row r="54" spans="1:18" ht="16.5" customHeight="1" x14ac:dyDescent="0.2">
      <c r="A54" s="226"/>
      <c r="B54" s="530"/>
      <c r="C54" s="530"/>
      <c r="D54" s="530"/>
      <c r="E54" s="530"/>
      <c r="F54" s="530"/>
      <c r="G54" s="530"/>
      <c r="H54" s="530"/>
      <c r="I54" s="207"/>
      <c r="J54" s="207"/>
      <c r="K54" s="207"/>
      <c r="L54" s="230"/>
      <c r="M54" s="230"/>
      <c r="N54" s="230"/>
      <c r="O54" s="230"/>
      <c r="P54" s="230"/>
      <c r="Q54" s="203"/>
      <c r="R54" s="227"/>
    </row>
    <row r="55" spans="1:18" ht="12.75" customHeight="1" x14ac:dyDescent="0.2">
      <c r="A55" s="226"/>
      <c r="B55" s="228" t="s">
        <v>18</v>
      </c>
      <c r="C55" s="229"/>
      <c r="D55" s="229"/>
      <c r="E55" s="229"/>
      <c r="F55" s="229"/>
      <c r="G55" s="229"/>
      <c r="H55" s="229"/>
      <c r="I55" s="207"/>
      <c r="J55" s="207"/>
      <c r="K55" s="207"/>
      <c r="L55" s="231" t="s">
        <v>19</v>
      </c>
      <c r="M55" s="207"/>
      <c r="N55" s="207"/>
      <c r="O55" s="207"/>
      <c r="P55" s="207"/>
      <c r="Q55" s="207"/>
      <c r="R55" s="227"/>
    </row>
    <row r="56" spans="1:18" ht="5.25" customHeight="1" thickBot="1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232"/>
    </row>
    <row r="57" spans="1:18" ht="15.75" thickTop="1" x14ac:dyDescent="0.2">
      <c r="A57" s="233" t="s">
        <v>228</v>
      </c>
      <c r="B57" s="234"/>
    </row>
  </sheetData>
  <sheetProtection algorithmName="SHA-512" hashValue="0akxpAZIwZa5Ni8erD4hHK4F2Z0IWH/NB9scOQGdb0XUHkcTZvAscMSPhH5nj5Y9UXxhTS1uG9AT2yyV/ik2Gg==" saltValue="NiZj7E2vRWVZYgdMEytDTw==" spinCount="100000" sheet="1" objects="1" selectLockedCells="1"/>
  <mergeCells count="83">
    <mergeCell ref="L31:N31"/>
    <mergeCell ref="A8:C8"/>
    <mergeCell ref="J29:K29"/>
    <mergeCell ref="J30:K30"/>
    <mergeCell ref="A32:F32"/>
    <mergeCell ref="L20:N20"/>
    <mergeCell ref="L28:N28"/>
    <mergeCell ref="J26:K26"/>
    <mergeCell ref="L22:N22"/>
    <mergeCell ref="L32:N32"/>
    <mergeCell ref="J28:K28"/>
    <mergeCell ref="J20:K20"/>
    <mergeCell ref="A11:C11"/>
    <mergeCell ref="A14:D14"/>
    <mergeCell ref="E14:G14"/>
    <mergeCell ref="A16:D16"/>
    <mergeCell ref="A45:J45"/>
    <mergeCell ref="B40:D40"/>
    <mergeCell ref="O39:P39"/>
    <mergeCell ref="J42:K42"/>
    <mergeCell ref="A33:G33"/>
    <mergeCell ref="Q45:R45"/>
    <mergeCell ref="O6:P6"/>
    <mergeCell ref="P14:R14"/>
    <mergeCell ref="J27:K27"/>
    <mergeCell ref="L26:N26"/>
    <mergeCell ref="L25:N25"/>
    <mergeCell ref="L23:N23"/>
    <mergeCell ref="J21:K21"/>
    <mergeCell ref="Q19:R19"/>
    <mergeCell ref="O19:P19"/>
    <mergeCell ref="Q8:R8"/>
    <mergeCell ref="A6:L6"/>
    <mergeCell ref="J22:K22"/>
    <mergeCell ref="J23:K23"/>
    <mergeCell ref="J24:K24"/>
    <mergeCell ref="P11:R11"/>
    <mergeCell ref="Q6:R6"/>
    <mergeCell ref="J43:K43"/>
    <mergeCell ref="O43:P43"/>
    <mergeCell ref="O42:R42"/>
    <mergeCell ref="O32:P32"/>
    <mergeCell ref="O17:P18"/>
    <mergeCell ref="Q17:R18"/>
    <mergeCell ref="L30:N30"/>
    <mergeCell ref="L29:N29"/>
    <mergeCell ref="L21:N21"/>
    <mergeCell ref="J25:K25"/>
    <mergeCell ref="A19:J19"/>
    <mergeCell ref="Q32:R32"/>
    <mergeCell ref="Q43:R43"/>
    <mergeCell ref="O38:P38"/>
    <mergeCell ref="A41:H41"/>
    <mergeCell ref="O20:R20"/>
    <mergeCell ref="E15:H15"/>
    <mergeCell ref="E16:F16"/>
    <mergeCell ref="B54:H54"/>
    <mergeCell ref="B29:H29"/>
    <mergeCell ref="B30:H30"/>
    <mergeCell ref="B31:H31"/>
    <mergeCell ref="B39:E39"/>
    <mergeCell ref="E40:F40"/>
    <mergeCell ref="G40:J40"/>
    <mergeCell ref="A46:J46"/>
    <mergeCell ref="J31:K31"/>
    <mergeCell ref="L52:Q52"/>
    <mergeCell ref="B52:H52"/>
    <mergeCell ref="L50:Q50"/>
    <mergeCell ref="O45:P45"/>
    <mergeCell ref="B28:H28"/>
    <mergeCell ref="L24:N24"/>
    <mergeCell ref="L27:N27"/>
    <mergeCell ref="D8:K8"/>
    <mergeCell ref="D9:K9"/>
    <mergeCell ref="D10:K10"/>
    <mergeCell ref="D11:F11"/>
    <mergeCell ref="I11:K11"/>
    <mergeCell ref="A20:H20"/>
    <mergeCell ref="A9:C9"/>
    <mergeCell ref="A15:D15"/>
    <mergeCell ref="A17:D17"/>
    <mergeCell ref="E17:G17"/>
    <mergeCell ref="J14:L14"/>
  </mergeCells>
  <phoneticPr fontId="5" type="noConversion"/>
  <dataValidations count="15">
    <dataValidation allowBlank="1" showInputMessage="1" showErrorMessage="1" promptTitle="Total Labor Rate- Regular Base" prompt="If this total is blank, check to make sure you have entered Gross Pay Year-to-Date." sqref="O45:P45" xr:uid="{00000000-0002-0000-0800-000000000000}"/>
    <dataValidation allowBlank="1" showInputMessage="1" showErrorMessage="1" promptTitle="Total Labor Rate - Premium Time " prompt="If this total is blank and you have entered a Premium Time Base Rate, check to make sure you entered Gross Pay Year-to-Date." sqref="Q45:R45" xr:uid="{00000000-0002-0000-0800-000001000000}"/>
    <dataValidation allowBlank="1" showInputMessage="1" showErrorMessage="1" promptTitle="WC Code" prompt="This must be a four-digit code." sqref="G39" xr:uid="{00000000-0002-0000-0800-000002000000}"/>
    <dataValidation allowBlank="1" showInputMessage="1" showErrorMessage="1" promptTitle="Item No." prompt="This is a required entry." sqref="E14:H14" xr:uid="{00000000-0002-0000-0800-000003000000}"/>
    <dataValidation allowBlank="1" showInputMessage="1" showErrorMessage="1" promptTitle="Employee Name" prompt="This is a required entry." sqref="E15:L15" xr:uid="{00000000-0002-0000-0800-000004000000}"/>
    <dataValidation allowBlank="1" showInputMessage="1" showErrorMessage="1" promptTitle="Social Security No." prompt="This is a required entry. Please enter ONLY the last four digits." sqref="H16:L16" xr:uid="{00000000-0002-0000-0800-000005000000}"/>
    <dataValidation allowBlank="1" showInputMessage="1" showErrorMessage="1" promptTitle="Trade" prompt="This is a required entry." sqref="P14:R14 J14:L14" xr:uid="{00000000-0002-0000-0800-000006000000}"/>
    <dataValidation type="textLength" allowBlank="1" showInputMessage="1" showErrorMessage="1" prompt="If this applies, enter only ONE &quot;*&quot;." sqref="I21:I31" xr:uid="{00000000-0002-0000-0800-000007000000}">
      <formula1>0</formula1>
      <formula2>1</formula2>
    </dataValidation>
    <dataValidation allowBlank="1" showInputMessage="1" showErrorMessage="1" promptTitle="Social Security No." prompt="This is a required entry. Please enter only the last four digits." sqref="G16" xr:uid="{00000000-0002-0000-0800-000008000000}"/>
    <dataValidation allowBlank="1" showInputMessage="1" showErrorMessage="1" promptTitle="Total Benefits Per Hour " prompt="This field must be entered manually." sqref="Q32:R32" xr:uid="{00000000-0002-0000-0800-000009000000}"/>
    <dataValidation type="decimal" allowBlank="1" showInputMessage="1" showErrorMessage="1" promptTitle="Gross Pay YTD" prompt="This is a required entry." sqref="E17:G17" xr:uid="{00000000-0002-0000-0800-00000A000000}">
      <formula1>0</formula1>
      <formula2>500000.99</formula2>
    </dataValidation>
    <dataValidation type="textLength" allowBlank="1" showInputMessage="1" showErrorMessage="1" error="Please enter only the last four digits of the Social Security No." promptTitle="Social Security No." prompt="This is a required entry. Please enter only the last four digits." sqref="E16:F16" xr:uid="{00000000-0002-0000-0800-00000B000000}">
      <formula1>4</formula1>
      <formula2>4</formula2>
    </dataValidation>
    <dataValidation type="textLength" operator="equal" allowBlank="1" showInputMessage="1" showErrorMessage="1" error="Please enter two digits for month." promptTitle="Month" prompt="This is a required entry. Please enter two digits." sqref="I17" xr:uid="{00000000-0002-0000-0800-00000C000000}">
      <formula1>2</formula1>
    </dataValidation>
    <dataValidation type="textLength" operator="equal" allowBlank="1" showInputMessage="1" showErrorMessage="1" error="Please enter two digits for day." promptTitle="Day" prompt="This is a required entry. Please enter two digits." sqref="J17" xr:uid="{00000000-0002-0000-0800-00000D000000}">
      <formula1>2</formula1>
    </dataValidation>
    <dataValidation type="textLength" operator="equal" allowBlank="1" showInputMessage="1" showErrorMessage="1" error="Please enter two digits for year." promptTitle="Year" prompt="This is a required entry. Please enter two digits." sqref="K17" xr:uid="{00000000-0002-0000-0800-00000E000000}">
      <formula1>2</formula1>
    </dataValidation>
  </dataValidations>
  <printOptions horizontalCentered="1" verticalCentered="1"/>
  <pageMargins left="0" right="0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1" r:id="rId4" name="Option Button 3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41</xdr:row>
                    <xdr:rowOff>0</xdr:rowOff>
                  </from>
                  <to>
                    <xdr:col>6</xdr:col>
                    <xdr:colOff>276225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5" name="Option Button 4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42</xdr:row>
                    <xdr:rowOff>0</xdr:rowOff>
                  </from>
                  <to>
                    <xdr:col>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6" name="Check Box 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95250</xdr:rowOff>
                  </from>
                  <to>
                    <xdr:col>14</xdr:col>
                    <xdr:colOff>390525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7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95250</xdr:rowOff>
                  </from>
                  <to>
                    <xdr:col>17</xdr:col>
                    <xdr:colOff>523875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BDC 274.1</vt:lpstr>
      <vt:lpstr>BDC 271.1</vt:lpstr>
      <vt:lpstr>BDC 125E.1</vt:lpstr>
      <vt:lpstr>BDC 125E.1 (2)</vt:lpstr>
      <vt:lpstr>BDC 125E.1 (3)</vt:lpstr>
      <vt:lpstr>BDC 125E.1 (4)</vt:lpstr>
      <vt:lpstr>BDC 125E.1 (5)</vt:lpstr>
      <vt:lpstr>BDC 125E.1 (6)</vt:lpstr>
      <vt:lpstr>BDC 125E.1 (7)</vt:lpstr>
      <vt:lpstr>BDC 125E.1 (8)</vt:lpstr>
      <vt:lpstr>BDC 125E.1 (9)</vt:lpstr>
      <vt:lpstr>BDC 125E.1 (10)</vt:lpstr>
      <vt:lpstr>BDC 125E.1 (11)</vt:lpstr>
      <vt:lpstr>BDC 125E.1 (12)</vt:lpstr>
      <vt:lpstr>BDC 125E.1 (13)</vt:lpstr>
      <vt:lpstr>BDC 125E.1 (14)</vt:lpstr>
      <vt:lpstr>BDC 125E.1 (15)</vt:lpstr>
      <vt:lpstr>BDC 272.1</vt:lpstr>
      <vt:lpstr>BDC 272.1 (2)</vt:lpstr>
      <vt:lpstr>BDC 275.1</vt:lpstr>
      <vt:lpstr>BDC 124E.1</vt:lpstr>
      <vt:lpstr>BDC 124E.1 (2)</vt:lpstr>
      <vt:lpstr>BDC 124E.1 (3)</vt:lpstr>
      <vt:lpstr>BDC 124E.1 (4)</vt:lpstr>
      <vt:lpstr>BDC 124E.1 (5)</vt:lpstr>
      <vt:lpstr>'BDC 124E.1'!Print_Area</vt:lpstr>
      <vt:lpstr>'BDC 124E.1 (2)'!Print_Area</vt:lpstr>
      <vt:lpstr>'BDC 124E.1 (3)'!Print_Area</vt:lpstr>
      <vt:lpstr>'BDC 124E.1 (4)'!Print_Area</vt:lpstr>
      <vt:lpstr>'BDC 124E.1 (5)'!Print_Area</vt:lpstr>
      <vt:lpstr>'BDC 125E.1'!Print_Area</vt:lpstr>
      <vt:lpstr>'BDC 125E.1 (10)'!Print_Area</vt:lpstr>
      <vt:lpstr>'BDC 125E.1 (11)'!Print_Area</vt:lpstr>
      <vt:lpstr>'BDC 125E.1 (12)'!Print_Area</vt:lpstr>
      <vt:lpstr>'BDC 125E.1 (13)'!Print_Area</vt:lpstr>
      <vt:lpstr>'BDC 125E.1 (14)'!Print_Area</vt:lpstr>
      <vt:lpstr>'BDC 125E.1 (15)'!Print_Area</vt:lpstr>
      <vt:lpstr>'BDC 125E.1 (2)'!Print_Area</vt:lpstr>
      <vt:lpstr>'BDC 125E.1 (3)'!Print_Area</vt:lpstr>
      <vt:lpstr>'BDC 125E.1 (4)'!Print_Area</vt:lpstr>
      <vt:lpstr>'BDC 125E.1 (5)'!Print_Area</vt:lpstr>
      <vt:lpstr>'BDC 125E.1 (6)'!Print_Area</vt:lpstr>
      <vt:lpstr>'BDC 125E.1 (7)'!Print_Area</vt:lpstr>
      <vt:lpstr>'BDC 125E.1 (8)'!Print_Area</vt:lpstr>
      <vt:lpstr>'BDC 125E.1 (9)'!Print_Area</vt:lpstr>
      <vt:lpstr>'BDC 271.1'!Print_Area</vt:lpstr>
      <vt:lpstr>'BDC 272.1'!Print_Area</vt:lpstr>
      <vt:lpstr>'BDC 272.1 (2)'!Print_Area</vt:lpstr>
      <vt:lpstr>'BDC 274.1'!Print_Area</vt:lpstr>
      <vt:lpstr>'BDC 275.1'!Print_Area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morrellm</dc:creator>
  <cp:lastModifiedBy>Shea ,Judith (OGS)</cp:lastModifiedBy>
  <cp:lastPrinted>2021-06-09T12:44:59Z</cp:lastPrinted>
  <dcterms:created xsi:type="dcterms:W3CDTF">2009-09-14T16:29:52Z</dcterms:created>
  <dcterms:modified xsi:type="dcterms:W3CDTF">2022-04-01T20:04:49Z</dcterms:modified>
</cp:coreProperties>
</file>