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4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5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6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7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8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9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10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11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2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3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14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15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16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17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8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19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20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21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V:\DesignAndConstr\Common\Forms\DEVELOPMENT AREA\Ginny\Working Folder\ISO2015-Working-History\Judith_Completed-SentToLaraFolder-ToPDF\"/>
    </mc:Choice>
  </mc:AlternateContent>
  <xr:revisionPtr revIDLastSave="0" documentId="13_ncr:1_{8AF1ED3A-ED24-4629-844A-271DFED26803}" xr6:coauthVersionLast="47" xr6:coauthVersionMax="47" xr10:uidLastSave="{00000000-0000-0000-0000-000000000000}"/>
  <workbookProtection workbookPassword="8725" lockStructure="1"/>
  <bookViews>
    <workbookView xWindow="-120" yWindow="-120" windowWidth="29040" windowHeight="15840" tabRatio="750" xr2:uid="{00000000-000D-0000-FFFF-FFFF00000000}"/>
  </bookViews>
  <sheets>
    <sheet name="BDC 274" sheetId="1" r:id="rId1"/>
    <sheet name="BDC 271" sheetId="2" r:id="rId2"/>
    <sheet name="BDC 125E" sheetId="86" r:id="rId3"/>
    <sheet name="BDC 125E (2)" sheetId="105" r:id="rId4"/>
    <sheet name="BDC 125E (3)" sheetId="106" r:id="rId5"/>
    <sheet name="BDC 125E (4)" sheetId="107" r:id="rId6"/>
    <sheet name="BDC 125E (5)" sheetId="108" r:id="rId7"/>
    <sheet name="BDC 125E (6)" sheetId="109" r:id="rId8"/>
    <sheet name="BDC 125E (7)" sheetId="110" r:id="rId9"/>
    <sheet name="BDC 125E (8)" sheetId="111" r:id="rId10"/>
    <sheet name="BDC 125E (9)" sheetId="112" r:id="rId11"/>
    <sheet name="BDC 125E (10)" sheetId="113" r:id="rId12"/>
    <sheet name="BDC 125E (11)" sheetId="114" r:id="rId13"/>
    <sheet name="BDC 125E (12)" sheetId="115" r:id="rId14"/>
    <sheet name="BDC 125E (13)" sheetId="116" r:id="rId15"/>
    <sheet name="BDC 125E (14)" sheetId="117" r:id="rId16"/>
    <sheet name="BDC 125E (15)" sheetId="118" r:id="rId17"/>
    <sheet name="BDC 125E (16)" sheetId="119" r:id="rId18"/>
    <sheet name="BDC 125E (17)" sheetId="120" r:id="rId19"/>
    <sheet name="BDC 125E (18)" sheetId="121" r:id="rId20"/>
    <sheet name="BDC 125E (19)" sheetId="122" r:id="rId21"/>
    <sheet name="BDC 272" sheetId="3" r:id="rId22"/>
    <sheet name="BDC 272 (2)" sheetId="123" r:id="rId23"/>
    <sheet name="BDC 272 (3)" sheetId="124" r:id="rId24"/>
    <sheet name="BDC 272 (4)" sheetId="125" r:id="rId25"/>
    <sheet name="BDC 272 (5)" sheetId="126" r:id="rId26"/>
    <sheet name="BDC 272 (6)" sheetId="127" r:id="rId27"/>
    <sheet name="BDC 272 (7)" sheetId="128" r:id="rId28"/>
    <sheet name="BDC 272 (8)" sheetId="129" r:id="rId29"/>
    <sheet name="BDC 272 (9)" sheetId="130" r:id="rId30"/>
    <sheet name="BDC 272 (10)" sheetId="131" r:id="rId31"/>
    <sheet name="BDC 275" sheetId="15" r:id="rId32"/>
    <sheet name="BDC 124E" sheetId="84" r:id="rId33"/>
    <sheet name="BDC 124E (2)" sheetId="85" r:id="rId34"/>
    <sheet name="BDC 124E (3)" sheetId="102" r:id="rId35"/>
    <sheet name="BDC 124E (4)" sheetId="103" r:id="rId36"/>
    <sheet name="BDC 124E (5)" sheetId="133" r:id="rId37"/>
    <sheet name="BDC 124E (6)" sheetId="134" r:id="rId38"/>
    <sheet name="BDC 124E (7)" sheetId="135" r:id="rId39"/>
    <sheet name="BDC 124E (8)" sheetId="136" r:id="rId40"/>
    <sheet name="BDC 124E (9)" sheetId="137" r:id="rId41"/>
    <sheet name="BDC 124E (10)" sheetId="104" r:id="rId42"/>
    <sheet name="Sheet1" sheetId="132" r:id="rId43"/>
  </sheets>
  <definedNames>
    <definedName name="_xlnm._FilterDatabase" localSheetId="2" hidden="1">'BDC 125E'!$A$32:$H$39</definedName>
    <definedName name="_xlnm._FilterDatabase" localSheetId="17" hidden="1">'BDC 125E (16)'!$A$32:$H$39</definedName>
    <definedName name="_xlnm.Print_Area" localSheetId="32">'BDC 124E'!$A$1:$V$39</definedName>
    <definedName name="_xlnm.Print_Area" localSheetId="41">'BDC 124E (10)'!$A$1:$V$38</definedName>
    <definedName name="_xlnm.Print_Area" localSheetId="33">'BDC 124E (2)'!$A$1:$V$39</definedName>
    <definedName name="_xlnm.Print_Area" localSheetId="34">'BDC 124E (3)'!$A$1:$V$39</definedName>
    <definedName name="_xlnm.Print_Area" localSheetId="35">'BDC 124E (4)'!$A$1:$V$39</definedName>
    <definedName name="_xlnm.Print_Area" localSheetId="36">'BDC 124E (5)'!$A$1:$V$39</definedName>
    <definedName name="_xlnm.Print_Area" localSheetId="37">'BDC 124E (6)'!$A$1:$V$39</definedName>
    <definedName name="_xlnm.Print_Area" localSheetId="38">'BDC 124E (7)'!$A$1:$V$39</definedName>
    <definedName name="_xlnm.Print_Area" localSheetId="39">'BDC 124E (8)'!$A$1:$V$39</definedName>
    <definedName name="_xlnm.Print_Area" localSheetId="40">'BDC 124E (9)'!$A$1:$V$39</definedName>
    <definedName name="_xlnm.Print_Area" localSheetId="2">'BDC 125E'!$A$1:$R$57</definedName>
    <definedName name="_xlnm.Print_Area" localSheetId="11">'BDC 125E (10)'!$A$1:$R$57</definedName>
    <definedName name="_xlnm.Print_Area" localSheetId="12">'BDC 125E (11)'!$A$1:$R$57</definedName>
    <definedName name="_xlnm.Print_Area" localSheetId="13">'BDC 125E (12)'!$A$1:$R$57</definedName>
    <definedName name="_xlnm.Print_Area" localSheetId="14">'BDC 125E (13)'!$A$1:$R$57</definedName>
    <definedName name="_xlnm.Print_Area" localSheetId="15">'BDC 125E (14)'!$A$1:$R$57</definedName>
    <definedName name="_xlnm.Print_Area" localSheetId="16">'BDC 125E (15)'!$A$1:$R$57</definedName>
    <definedName name="_xlnm.Print_Area" localSheetId="17">'BDC 125E (16)'!$A$1:$R$57</definedName>
    <definedName name="_xlnm.Print_Area" localSheetId="18">'BDC 125E (17)'!$A$1:$R$57</definedName>
    <definedName name="_xlnm.Print_Area" localSheetId="19">'BDC 125E (18)'!$A$1:$R$57</definedName>
    <definedName name="_xlnm.Print_Area" localSheetId="20">'BDC 125E (19)'!$A$1:$R$57</definedName>
    <definedName name="_xlnm.Print_Area" localSheetId="3">'BDC 125E (2)'!$A$1:$R$57</definedName>
    <definedName name="_xlnm.Print_Area" localSheetId="4">'BDC 125E (3)'!$A$1:$R$57</definedName>
    <definedName name="_xlnm.Print_Area" localSheetId="5">'BDC 125E (4)'!$A$1:$R$57</definedName>
    <definedName name="_xlnm.Print_Area" localSheetId="6">'BDC 125E (5)'!$A$1:$R$57</definedName>
    <definedName name="_xlnm.Print_Area" localSheetId="7">'BDC 125E (6)'!$A$1:$R$57</definedName>
    <definedName name="_xlnm.Print_Area" localSheetId="8">'BDC 125E (7)'!$A$1:$R$57</definedName>
    <definedName name="_xlnm.Print_Area" localSheetId="9">'BDC 125E (8)'!$A$1:$R$57</definedName>
    <definedName name="_xlnm.Print_Area" localSheetId="10">'BDC 125E (9)'!$A$1:$R$57</definedName>
    <definedName name="_xlnm.Print_Area" localSheetId="1">'BDC 271'!$A$1:$R$45</definedName>
    <definedName name="_xlnm.Print_Area" localSheetId="21">'BDC 272'!$A$1:$S$45</definedName>
    <definedName name="_xlnm.Print_Area" localSheetId="30">'BDC 272 (10)'!$A$1:$S$45</definedName>
    <definedName name="_xlnm.Print_Area" localSheetId="22">'BDC 272 (2)'!$A$1:$S$45</definedName>
    <definedName name="_xlnm.Print_Area" localSheetId="23">'BDC 272 (3)'!$A$1:$S$45</definedName>
    <definedName name="_xlnm.Print_Area" localSheetId="24">'BDC 272 (4)'!$A$1:$S$45</definedName>
    <definedName name="_xlnm.Print_Area" localSheetId="25">'BDC 272 (5)'!$A$1:$S$45</definedName>
    <definedName name="_xlnm.Print_Area" localSheetId="26">'BDC 272 (6)'!$A$1:$S$45</definedName>
    <definedName name="_xlnm.Print_Area" localSheetId="27">'BDC 272 (7)'!$A$1:$S$45</definedName>
    <definedName name="_xlnm.Print_Area" localSheetId="28">'BDC 272 (8)'!$A$1:$S$45</definedName>
    <definedName name="_xlnm.Print_Area" localSheetId="29">'BDC 272 (9)'!$A$1:$S$45</definedName>
    <definedName name="_xlnm.Print_Area" localSheetId="0">'BDC 274'!$A$1:$X$61</definedName>
    <definedName name="_xlnm.Print_Area" localSheetId="31">'BDC 275'!$A$1:$Q$43</definedName>
    <definedName name="Trade_Sub_category">'BDC 125E (8)'!$P$14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9" i="122" l="1"/>
  <c r="M39" i="122"/>
  <c r="M37" i="122"/>
  <c r="M34" i="122"/>
  <c r="O39" i="121"/>
  <c r="M39" i="121"/>
  <c r="M37" i="121"/>
  <c r="M34" i="121"/>
  <c r="O39" i="120"/>
  <c r="M39" i="120"/>
  <c r="M37" i="120"/>
  <c r="M34" i="120"/>
  <c r="O39" i="119"/>
  <c r="M39" i="119"/>
  <c r="M37" i="119"/>
  <c r="M34" i="119"/>
  <c r="O39" i="118"/>
  <c r="M39" i="118"/>
  <c r="M37" i="118"/>
  <c r="M34" i="118"/>
  <c r="O39" i="117"/>
  <c r="M39" i="117"/>
  <c r="M37" i="117"/>
  <c r="M34" i="117"/>
  <c r="O39" i="116"/>
  <c r="M39" i="116"/>
  <c r="M37" i="116"/>
  <c r="M34" i="116"/>
  <c r="O39" i="115"/>
  <c r="M39" i="115"/>
  <c r="M37" i="115"/>
  <c r="M34" i="115"/>
  <c r="O39" i="114"/>
  <c r="M39" i="114"/>
  <c r="M37" i="114"/>
  <c r="M34" i="114"/>
  <c r="O39" i="113"/>
  <c r="M39" i="113"/>
  <c r="M37" i="113"/>
  <c r="M34" i="113"/>
  <c r="O39" i="112"/>
  <c r="M39" i="112"/>
  <c r="M37" i="112"/>
  <c r="M34" i="112"/>
  <c r="O39" i="111"/>
  <c r="M39" i="111"/>
  <c r="M37" i="111"/>
  <c r="M34" i="111"/>
  <c r="O39" i="110"/>
  <c r="M39" i="110"/>
  <c r="M37" i="110"/>
  <c r="M34" i="110"/>
  <c r="O39" i="109"/>
  <c r="M39" i="109"/>
  <c r="M37" i="109"/>
  <c r="M34" i="109"/>
  <c r="O39" i="108"/>
  <c r="M39" i="108"/>
  <c r="M37" i="108"/>
  <c r="M34" i="108"/>
  <c r="O39" i="107"/>
  <c r="M39" i="107"/>
  <c r="M37" i="107"/>
  <c r="M34" i="107"/>
  <c r="O39" i="106"/>
  <c r="M39" i="106"/>
  <c r="M37" i="106"/>
  <c r="M34" i="106"/>
  <c r="O39" i="105"/>
  <c r="M39" i="105"/>
  <c r="M37" i="105"/>
  <c r="M34" i="105"/>
  <c r="O39" i="86"/>
  <c r="M39" i="86"/>
  <c r="M37" i="86"/>
  <c r="M34" i="86"/>
  <c r="U29" i="103"/>
  <c r="M36" i="122" l="1"/>
  <c r="M36" i="121"/>
  <c r="M36" i="120"/>
  <c r="M36" i="119"/>
  <c r="M36" i="118"/>
  <c r="M36" i="117"/>
  <c r="M36" i="116"/>
  <c r="M36" i="115"/>
  <c r="M36" i="114"/>
  <c r="M36" i="113"/>
  <c r="M36" i="112"/>
  <c r="M36" i="111"/>
  <c r="M36" i="110"/>
  <c r="M36" i="109"/>
  <c r="M36" i="108"/>
  <c r="M36" i="107"/>
  <c r="M36" i="106"/>
  <c r="M36" i="105"/>
  <c r="M36" i="86"/>
  <c r="U36" i="137"/>
  <c r="S36" i="137"/>
  <c r="M36" i="137"/>
  <c r="K36" i="137"/>
  <c r="I36" i="137"/>
  <c r="U35" i="137"/>
  <c r="S35" i="137"/>
  <c r="M35" i="137"/>
  <c r="K35" i="137"/>
  <c r="I35" i="137"/>
  <c r="U34" i="137"/>
  <c r="S34" i="137"/>
  <c r="M34" i="137"/>
  <c r="K34" i="137"/>
  <c r="I34" i="137"/>
  <c r="U33" i="137"/>
  <c r="S33" i="137"/>
  <c r="M33" i="137"/>
  <c r="K33" i="137"/>
  <c r="I33" i="137"/>
  <c r="U32" i="137"/>
  <c r="S32" i="137"/>
  <c r="M32" i="137"/>
  <c r="K32" i="137"/>
  <c r="I32" i="137"/>
  <c r="U31" i="137"/>
  <c r="S31" i="137"/>
  <c r="M31" i="137"/>
  <c r="K31" i="137"/>
  <c r="I31" i="137"/>
  <c r="U30" i="137"/>
  <c r="S30" i="137"/>
  <c r="M30" i="137"/>
  <c r="K30" i="137"/>
  <c r="I30" i="137"/>
  <c r="S29" i="137"/>
  <c r="K29" i="137"/>
  <c r="I29" i="137"/>
  <c r="M29" i="137"/>
  <c r="U29" i="137"/>
  <c r="V11" i="137"/>
  <c r="S11" i="137"/>
  <c r="D11" i="137"/>
  <c r="V10" i="137"/>
  <c r="D10" i="137"/>
  <c r="D9" i="137"/>
  <c r="V8" i="137"/>
  <c r="D8" i="137"/>
  <c r="U6" i="137"/>
  <c r="U36" i="136"/>
  <c r="S36" i="136"/>
  <c r="M36" i="136"/>
  <c r="K36" i="136"/>
  <c r="I36" i="136"/>
  <c r="U35" i="136"/>
  <c r="S35" i="136"/>
  <c r="M35" i="136"/>
  <c r="K35" i="136"/>
  <c r="I35" i="136"/>
  <c r="U34" i="136"/>
  <c r="S34" i="136"/>
  <c r="M34" i="136"/>
  <c r="K34" i="136"/>
  <c r="I34" i="136"/>
  <c r="U33" i="136"/>
  <c r="S33" i="136"/>
  <c r="M33" i="136"/>
  <c r="K33" i="136"/>
  <c r="I33" i="136"/>
  <c r="U32" i="136"/>
  <c r="S32" i="136"/>
  <c r="M32" i="136"/>
  <c r="K32" i="136"/>
  <c r="I32" i="136"/>
  <c r="U31" i="136"/>
  <c r="S31" i="136"/>
  <c r="M31" i="136"/>
  <c r="K31" i="136"/>
  <c r="I31" i="136"/>
  <c r="U30" i="136"/>
  <c r="S30" i="136"/>
  <c r="M30" i="136"/>
  <c r="K30" i="136"/>
  <c r="I30" i="136"/>
  <c r="U29" i="136"/>
  <c r="S29" i="136"/>
  <c r="M29" i="136"/>
  <c r="K29" i="136"/>
  <c r="I29" i="136"/>
  <c r="V11" i="136"/>
  <c r="S11" i="136"/>
  <c r="D11" i="136"/>
  <c r="V10" i="136"/>
  <c r="D10" i="136"/>
  <c r="D9" i="136"/>
  <c r="V8" i="136"/>
  <c r="D8" i="136"/>
  <c r="U6" i="136"/>
  <c r="U36" i="135"/>
  <c r="S36" i="135"/>
  <c r="M36" i="135"/>
  <c r="K36" i="135"/>
  <c r="I36" i="135"/>
  <c r="U35" i="135"/>
  <c r="S35" i="135"/>
  <c r="M35" i="135"/>
  <c r="K35" i="135"/>
  <c r="I35" i="135"/>
  <c r="U34" i="135"/>
  <c r="S34" i="135"/>
  <c r="M34" i="135"/>
  <c r="K34" i="135"/>
  <c r="I34" i="135"/>
  <c r="U33" i="135"/>
  <c r="S33" i="135"/>
  <c r="M33" i="135"/>
  <c r="K33" i="135"/>
  <c r="I33" i="135"/>
  <c r="U32" i="135"/>
  <c r="S32" i="135"/>
  <c r="M32" i="135"/>
  <c r="K32" i="135"/>
  <c r="I32" i="135"/>
  <c r="U31" i="135"/>
  <c r="S31" i="135"/>
  <c r="M31" i="135"/>
  <c r="K31" i="135"/>
  <c r="I31" i="135"/>
  <c r="U30" i="135"/>
  <c r="S30" i="135"/>
  <c r="M30" i="135"/>
  <c r="K30" i="135"/>
  <c r="I30" i="135"/>
  <c r="U29" i="135"/>
  <c r="S29" i="135"/>
  <c r="M29" i="135"/>
  <c r="K29" i="135"/>
  <c r="I29" i="135"/>
  <c r="V11" i="135"/>
  <c r="S11" i="135"/>
  <c r="D11" i="135"/>
  <c r="V10" i="135"/>
  <c r="D10" i="135"/>
  <c r="D9" i="135"/>
  <c r="V8" i="135"/>
  <c r="D8" i="135"/>
  <c r="U6" i="135"/>
  <c r="U36" i="134"/>
  <c r="S36" i="134"/>
  <c r="M36" i="134"/>
  <c r="K36" i="134"/>
  <c r="I36" i="134"/>
  <c r="U35" i="134"/>
  <c r="S35" i="134"/>
  <c r="M35" i="134"/>
  <c r="K35" i="134"/>
  <c r="I35" i="134"/>
  <c r="U34" i="134"/>
  <c r="S34" i="134"/>
  <c r="M34" i="134"/>
  <c r="K34" i="134"/>
  <c r="I34" i="134"/>
  <c r="U33" i="134"/>
  <c r="S33" i="134"/>
  <c r="M33" i="134"/>
  <c r="K33" i="134"/>
  <c r="I33" i="134"/>
  <c r="U32" i="134"/>
  <c r="S32" i="134"/>
  <c r="M32" i="134"/>
  <c r="K32" i="134"/>
  <c r="I32" i="134"/>
  <c r="U31" i="134"/>
  <c r="S31" i="134"/>
  <c r="M31" i="134"/>
  <c r="K31" i="134"/>
  <c r="I31" i="134"/>
  <c r="U30" i="134"/>
  <c r="S30" i="134"/>
  <c r="M30" i="134"/>
  <c r="K30" i="134"/>
  <c r="I30" i="134"/>
  <c r="S29" i="134"/>
  <c r="K29" i="134"/>
  <c r="I29" i="134"/>
  <c r="M29" i="134"/>
  <c r="U29" i="134"/>
  <c r="V11" i="134"/>
  <c r="S11" i="134"/>
  <c r="D11" i="134"/>
  <c r="V10" i="134"/>
  <c r="D10" i="134"/>
  <c r="D9" i="134"/>
  <c r="V8" i="134"/>
  <c r="D8" i="134"/>
  <c r="U6" i="134"/>
  <c r="U36" i="133"/>
  <c r="S36" i="133"/>
  <c r="M36" i="133"/>
  <c r="K36" i="133"/>
  <c r="I36" i="133"/>
  <c r="U35" i="133"/>
  <c r="S35" i="133"/>
  <c r="M35" i="133"/>
  <c r="K35" i="133"/>
  <c r="I35" i="133"/>
  <c r="U34" i="133"/>
  <c r="S34" i="133"/>
  <c r="M34" i="133"/>
  <c r="K34" i="133"/>
  <c r="I34" i="133"/>
  <c r="U33" i="133"/>
  <c r="S33" i="133"/>
  <c r="M33" i="133"/>
  <c r="K33" i="133"/>
  <c r="I33" i="133"/>
  <c r="U32" i="133"/>
  <c r="S32" i="133"/>
  <c r="M32" i="133"/>
  <c r="K32" i="133"/>
  <c r="I32" i="133"/>
  <c r="U31" i="133"/>
  <c r="S31" i="133"/>
  <c r="M31" i="133"/>
  <c r="K31" i="133"/>
  <c r="I31" i="133"/>
  <c r="U30" i="133"/>
  <c r="S30" i="133"/>
  <c r="M30" i="133"/>
  <c r="K30" i="133"/>
  <c r="I30" i="133"/>
  <c r="U29" i="133"/>
  <c r="S29" i="133"/>
  <c r="M29" i="133"/>
  <c r="K29" i="133"/>
  <c r="I29" i="133"/>
  <c r="V11" i="133"/>
  <c r="S11" i="133"/>
  <c r="D11" i="133"/>
  <c r="V10" i="133"/>
  <c r="D10" i="133"/>
  <c r="D9" i="133"/>
  <c r="V8" i="133"/>
  <c r="D8" i="133"/>
  <c r="U6" i="133"/>
  <c r="I36" i="84"/>
  <c r="K36" i="84"/>
  <c r="M36" i="84"/>
  <c r="S36" i="84"/>
  <c r="U36" i="84"/>
  <c r="C36" i="2"/>
  <c r="C35" i="2"/>
  <c r="C34" i="2"/>
  <c r="L21" i="116"/>
  <c r="L21" i="105"/>
  <c r="N34" i="131"/>
  <c r="N35" i="131"/>
  <c r="N33" i="131"/>
  <c r="N32" i="131"/>
  <c r="N31" i="131"/>
  <c r="N30" i="131"/>
  <c r="N29" i="131"/>
  <c r="N28" i="131"/>
  <c r="N27" i="131"/>
  <c r="N26" i="131"/>
  <c r="N25" i="131"/>
  <c r="N24" i="131"/>
  <c r="N23" i="131"/>
  <c r="N22" i="131"/>
  <c r="N21" i="131"/>
  <c r="N20" i="131"/>
  <c r="N19" i="131"/>
  <c r="N18" i="131"/>
  <c r="N17" i="131"/>
  <c r="H12" i="131"/>
  <c r="D12" i="131"/>
  <c r="P11" i="131"/>
  <c r="M11" i="131"/>
  <c r="D11" i="131"/>
  <c r="P10" i="131"/>
  <c r="D10" i="131"/>
  <c r="P9" i="131"/>
  <c r="D9" i="131"/>
  <c r="O7" i="131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H12" i="130"/>
  <c r="D12" i="130"/>
  <c r="P11" i="130"/>
  <c r="M11" i="130"/>
  <c r="D11" i="130"/>
  <c r="P10" i="130"/>
  <c r="D10" i="130"/>
  <c r="P9" i="130"/>
  <c r="D9" i="130"/>
  <c r="O7" i="130"/>
  <c r="N34" i="129"/>
  <c r="N33" i="129"/>
  <c r="N32" i="129"/>
  <c r="N31" i="129"/>
  <c r="N30" i="129"/>
  <c r="N29" i="129"/>
  <c r="N28" i="129"/>
  <c r="N27" i="129"/>
  <c r="N26" i="129"/>
  <c r="N25" i="129"/>
  <c r="N24" i="129"/>
  <c r="N23" i="129"/>
  <c r="N22" i="129"/>
  <c r="N21" i="129"/>
  <c r="N20" i="129"/>
  <c r="N19" i="129"/>
  <c r="N18" i="129"/>
  <c r="N17" i="129"/>
  <c r="H12" i="129"/>
  <c r="D12" i="129"/>
  <c r="P11" i="129"/>
  <c r="M11" i="129"/>
  <c r="D11" i="129"/>
  <c r="P10" i="129"/>
  <c r="D10" i="129"/>
  <c r="P9" i="129"/>
  <c r="D9" i="129"/>
  <c r="O7" i="129"/>
  <c r="N34" i="128"/>
  <c r="N33" i="128"/>
  <c r="N32" i="128"/>
  <c r="N31" i="128"/>
  <c r="N30" i="128"/>
  <c r="N29" i="128"/>
  <c r="N28" i="128"/>
  <c r="N27" i="128"/>
  <c r="N26" i="128"/>
  <c r="N25" i="128"/>
  <c r="N24" i="128"/>
  <c r="N23" i="128"/>
  <c r="N22" i="128"/>
  <c r="N21" i="128"/>
  <c r="N20" i="128"/>
  <c r="N19" i="128"/>
  <c r="N18" i="128"/>
  <c r="N17" i="128"/>
  <c r="H12" i="128"/>
  <c r="D12" i="128"/>
  <c r="P11" i="128"/>
  <c r="M11" i="128"/>
  <c r="D11" i="128"/>
  <c r="P10" i="128"/>
  <c r="D10" i="128"/>
  <c r="P9" i="128"/>
  <c r="D9" i="128"/>
  <c r="O7" i="128"/>
  <c r="N34" i="127"/>
  <c r="N33" i="127"/>
  <c r="N32" i="127"/>
  <c r="N31" i="127"/>
  <c r="N30" i="127"/>
  <c r="N29" i="127"/>
  <c r="N28" i="127"/>
  <c r="N27" i="127"/>
  <c r="N26" i="127"/>
  <c r="N25" i="127"/>
  <c r="N24" i="127"/>
  <c r="N23" i="127"/>
  <c r="N22" i="127"/>
  <c r="N21" i="127"/>
  <c r="N20" i="127"/>
  <c r="N19" i="127"/>
  <c r="N18" i="127"/>
  <c r="N17" i="127"/>
  <c r="H12" i="127"/>
  <c r="D12" i="127"/>
  <c r="P11" i="127"/>
  <c r="M11" i="127"/>
  <c r="D11" i="127"/>
  <c r="P10" i="127"/>
  <c r="D10" i="127"/>
  <c r="P9" i="127"/>
  <c r="D9" i="127"/>
  <c r="O7" i="127"/>
  <c r="N34" i="126"/>
  <c r="N33" i="126"/>
  <c r="N32" i="126"/>
  <c r="N31" i="126"/>
  <c r="N30" i="126"/>
  <c r="N29" i="126"/>
  <c r="N28" i="126"/>
  <c r="N27" i="126"/>
  <c r="N26" i="126"/>
  <c r="N25" i="126"/>
  <c r="N24" i="126"/>
  <c r="N23" i="126"/>
  <c r="N22" i="126"/>
  <c r="N21" i="126"/>
  <c r="N20" i="126"/>
  <c r="N19" i="126"/>
  <c r="N18" i="126"/>
  <c r="N17" i="126"/>
  <c r="H12" i="126"/>
  <c r="D12" i="126"/>
  <c r="P11" i="126"/>
  <c r="M11" i="126"/>
  <c r="D11" i="126"/>
  <c r="P10" i="126"/>
  <c r="D10" i="126"/>
  <c r="P9" i="126"/>
  <c r="D9" i="126"/>
  <c r="O7" i="126"/>
  <c r="N34" i="125"/>
  <c r="N33" i="125"/>
  <c r="N32" i="125"/>
  <c r="N31" i="125"/>
  <c r="N30" i="125"/>
  <c r="N29" i="125"/>
  <c r="N28" i="125"/>
  <c r="N27" i="125"/>
  <c r="N26" i="125"/>
  <c r="N25" i="125"/>
  <c r="N24" i="125"/>
  <c r="N23" i="125"/>
  <c r="N22" i="125"/>
  <c r="N21" i="125"/>
  <c r="N20" i="125"/>
  <c r="N19" i="125"/>
  <c r="N18" i="125"/>
  <c r="N17" i="125"/>
  <c r="H12" i="125"/>
  <c r="D12" i="125"/>
  <c r="P11" i="125"/>
  <c r="M11" i="125"/>
  <c r="D11" i="125"/>
  <c r="P10" i="125"/>
  <c r="D10" i="125"/>
  <c r="P9" i="125"/>
  <c r="D9" i="125"/>
  <c r="O7" i="125"/>
  <c r="N34" i="124"/>
  <c r="N33" i="124"/>
  <c r="N32" i="124"/>
  <c r="N31" i="124"/>
  <c r="N30" i="124"/>
  <c r="N29" i="124"/>
  <c r="N28" i="124"/>
  <c r="N27" i="124"/>
  <c r="N26" i="124"/>
  <c r="N25" i="124"/>
  <c r="N24" i="124"/>
  <c r="N23" i="124"/>
  <c r="N22" i="124"/>
  <c r="N21" i="124"/>
  <c r="N20" i="124"/>
  <c r="N19" i="124"/>
  <c r="N18" i="124"/>
  <c r="N17" i="124"/>
  <c r="H12" i="124"/>
  <c r="D12" i="124"/>
  <c r="P11" i="124"/>
  <c r="M11" i="124"/>
  <c r="D11" i="124"/>
  <c r="P10" i="124"/>
  <c r="D10" i="124"/>
  <c r="P9" i="124"/>
  <c r="D9" i="124"/>
  <c r="O7" i="124"/>
  <c r="N34" i="123"/>
  <c r="N33" i="123"/>
  <c r="N32" i="123"/>
  <c r="N31" i="123"/>
  <c r="N30" i="123"/>
  <c r="N29" i="123"/>
  <c r="N28" i="123"/>
  <c r="N27" i="123"/>
  <c r="N26" i="123"/>
  <c r="N25" i="123"/>
  <c r="N24" i="123"/>
  <c r="N23" i="123"/>
  <c r="N22" i="123"/>
  <c r="N21" i="123"/>
  <c r="N20" i="123"/>
  <c r="N19" i="123"/>
  <c r="N18" i="123"/>
  <c r="N17" i="123"/>
  <c r="H12" i="123"/>
  <c r="D12" i="123"/>
  <c r="P11" i="123"/>
  <c r="M11" i="123"/>
  <c r="D11" i="123"/>
  <c r="P10" i="123"/>
  <c r="D10" i="123"/>
  <c r="P9" i="123"/>
  <c r="D9" i="123"/>
  <c r="O7" i="123"/>
  <c r="C33" i="2"/>
  <c r="B36" i="2"/>
  <c r="B35" i="2"/>
  <c r="B34" i="2"/>
  <c r="B33" i="2"/>
  <c r="Q45" i="122"/>
  <c r="K36" i="2" s="1"/>
  <c r="M36" i="2" s="1"/>
  <c r="O45" i="122"/>
  <c r="G36" i="2" s="1"/>
  <c r="I36" i="2" s="1"/>
  <c r="M40" i="122"/>
  <c r="M38" i="122"/>
  <c r="U31" i="122"/>
  <c r="L31" i="122"/>
  <c r="U30" i="122"/>
  <c r="L30" i="122"/>
  <c r="U29" i="122"/>
  <c r="L29" i="122"/>
  <c r="U28" i="122"/>
  <c r="L28" i="122"/>
  <c r="U27" i="122"/>
  <c r="L27" i="122"/>
  <c r="U26" i="122"/>
  <c r="L26" i="122"/>
  <c r="U25" i="122"/>
  <c r="L25" i="122"/>
  <c r="U24" i="122"/>
  <c r="L24" i="122"/>
  <c r="U23" i="122"/>
  <c r="L23" i="122"/>
  <c r="U22" i="122"/>
  <c r="L22" i="122"/>
  <c r="U21" i="122"/>
  <c r="J43" i="122"/>
  <c r="O21" i="122"/>
  <c r="L21" i="122"/>
  <c r="O20" i="122"/>
  <c r="P11" i="122"/>
  <c r="I11" i="122"/>
  <c r="D11" i="122"/>
  <c r="R10" i="122"/>
  <c r="P10" i="122"/>
  <c r="D10" i="122"/>
  <c r="R9" i="122"/>
  <c r="D9" i="122"/>
  <c r="Q8" i="122"/>
  <c r="D8" i="122"/>
  <c r="Q6" i="122"/>
  <c r="Q45" i="121"/>
  <c r="K35" i="2" s="1"/>
  <c r="M35" i="2" s="1"/>
  <c r="O45" i="121"/>
  <c r="G35" i="2" s="1"/>
  <c r="I35" i="2" s="1"/>
  <c r="Q43" i="121"/>
  <c r="J43" i="121"/>
  <c r="M40" i="121"/>
  <c r="M38" i="121"/>
  <c r="U31" i="121"/>
  <c r="L31" i="121"/>
  <c r="U30" i="121"/>
  <c r="L30" i="121"/>
  <c r="U29" i="121"/>
  <c r="L29" i="121"/>
  <c r="U28" i="121"/>
  <c r="L28" i="121"/>
  <c r="U27" i="121"/>
  <c r="L27" i="121"/>
  <c r="U26" i="121"/>
  <c r="L26" i="121"/>
  <c r="U25" i="121"/>
  <c r="L25" i="121"/>
  <c r="U24" i="121"/>
  <c r="L24" i="121"/>
  <c r="U23" i="121"/>
  <c r="L23" i="121"/>
  <c r="U22" i="121"/>
  <c r="L22" i="121"/>
  <c r="U21" i="121"/>
  <c r="O21" i="121"/>
  <c r="L21" i="121"/>
  <c r="O20" i="121"/>
  <c r="P11" i="121"/>
  <c r="I11" i="121"/>
  <c r="D11" i="121"/>
  <c r="R10" i="121"/>
  <c r="P10" i="121"/>
  <c r="D10" i="121"/>
  <c r="R9" i="121"/>
  <c r="D9" i="121"/>
  <c r="Q8" i="121"/>
  <c r="D8" i="121"/>
  <c r="Q6" i="121"/>
  <c r="Q45" i="120"/>
  <c r="K34" i="2" s="1"/>
  <c r="M34" i="2" s="1"/>
  <c r="O45" i="120"/>
  <c r="G34" i="2" s="1"/>
  <c r="I34" i="2" s="1"/>
  <c r="Q43" i="120"/>
  <c r="J43" i="120"/>
  <c r="M40" i="120"/>
  <c r="M38" i="120"/>
  <c r="U31" i="120"/>
  <c r="L31" i="120"/>
  <c r="U30" i="120"/>
  <c r="L30" i="120"/>
  <c r="U29" i="120"/>
  <c r="L29" i="120"/>
  <c r="U28" i="120"/>
  <c r="L28" i="120"/>
  <c r="U27" i="120"/>
  <c r="L27" i="120"/>
  <c r="U26" i="120"/>
  <c r="L26" i="120"/>
  <c r="U25" i="120"/>
  <c r="L25" i="120"/>
  <c r="U24" i="120"/>
  <c r="L24" i="120"/>
  <c r="U23" i="120"/>
  <c r="L23" i="120"/>
  <c r="U22" i="120"/>
  <c r="L22" i="120"/>
  <c r="U21" i="120"/>
  <c r="O21" i="120"/>
  <c r="L21" i="120"/>
  <c r="O20" i="120"/>
  <c r="P11" i="120"/>
  <c r="I11" i="120"/>
  <c r="D11" i="120"/>
  <c r="R10" i="120"/>
  <c r="P10" i="120"/>
  <c r="D10" i="120"/>
  <c r="R9" i="120"/>
  <c r="D9" i="120"/>
  <c r="Q8" i="120"/>
  <c r="D8" i="120"/>
  <c r="Q6" i="120"/>
  <c r="L30" i="116"/>
  <c r="P11" i="119"/>
  <c r="Q45" i="119"/>
  <c r="K33" i="2" s="1"/>
  <c r="M33" i="2" s="1"/>
  <c r="O45" i="119"/>
  <c r="G33" i="2" s="1"/>
  <c r="I33" i="2" s="1"/>
  <c r="Q43" i="119"/>
  <c r="J43" i="119"/>
  <c r="M40" i="119"/>
  <c r="M38" i="119"/>
  <c r="U31" i="119"/>
  <c r="L31" i="119"/>
  <c r="U30" i="119"/>
  <c r="L30" i="119"/>
  <c r="U29" i="119"/>
  <c r="L29" i="119"/>
  <c r="U28" i="119"/>
  <c r="L28" i="119"/>
  <c r="U27" i="119"/>
  <c r="L27" i="119"/>
  <c r="U26" i="119"/>
  <c r="L26" i="119"/>
  <c r="U25" i="119"/>
  <c r="L25" i="119"/>
  <c r="U24" i="119"/>
  <c r="L24" i="119"/>
  <c r="U23" i="119"/>
  <c r="L23" i="119"/>
  <c r="U22" i="119"/>
  <c r="L22" i="119"/>
  <c r="U21" i="119"/>
  <c r="O21" i="119"/>
  <c r="L21" i="119"/>
  <c r="O20" i="119"/>
  <c r="I11" i="119"/>
  <c r="D11" i="119"/>
  <c r="R10" i="119"/>
  <c r="P10" i="119"/>
  <c r="D10" i="119"/>
  <c r="R9" i="119"/>
  <c r="D9" i="119"/>
  <c r="Q8" i="119"/>
  <c r="D8" i="119"/>
  <c r="Q6" i="119"/>
  <c r="O45" i="106"/>
  <c r="G20" i="2" s="1"/>
  <c r="I20" i="2" s="1"/>
  <c r="Q45" i="106"/>
  <c r="K20" i="2" s="1"/>
  <c r="M20" i="2" s="1"/>
  <c r="O45" i="107"/>
  <c r="G21" i="2" s="1"/>
  <c r="I21" i="2" s="1"/>
  <c r="Q45" i="107"/>
  <c r="K21" i="2" s="1"/>
  <c r="M21" i="2" s="1"/>
  <c r="O45" i="109"/>
  <c r="G23" i="2" s="1"/>
  <c r="I23" i="2" s="1"/>
  <c r="Q45" i="109"/>
  <c r="K23" i="2" s="1"/>
  <c r="M23" i="2" s="1"/>
  <c r="O45" i="110"/>
  <c r="G24" i="2" s="1"/>
  <c r="I24" i="2" s="1"/>
  <c r="Q45" i="110"/>
  <c r="K24" i="2" s="1"/>
  <c r="M24" i="2" s="1"/>
  <c r="O45" i="111"/>
  <c r="G25" i="2" s="1"/>
  <c r="I25" i="2" s="1"/>
  <c r="Q45" i="111"/>
  <c r="K25" i="2" s="1"/>
  <c r="M25" i="2" s="1"/>
  <c r="O45" i="112"/>
  <c r="G26" i="2" s="1"/>
  <c r="I26" i="2" s="1"/>
  <c r="Q45" i="112"/>
  <c r="K26" i="2" s="1"/>
  <c r="M26" i="2" s="1"/>
  <c r="O45" i="113"/>
  <c r="G27" i="2" s="1"/>
  <c r="I27" i="2" s="1"/>
  <c r="Q45" i="113"/>
  <c r="K27" i="2" s="1"/>
  <c r="M27" i="2" s="1"/>
  <c r="O45" i="114"/>
  <c r="G28" i="2" s="1"/>
  <c r="I28" i="2" s="1"/>
  <c r="Q45" i="114"/>
  <c r="K28" i="2" s="1"/>
  <c r="M28" i="2" s="1"/>
  <c r="O45" i="115"/>
  <c r="G29" i="2" s="1"/>
  <c r="I29" i="2" s="1"/>
  <c r="Q45" i="115"/>
  <c r="K29" i="2" s="1"/>
  <c r="M29" i="2" s="1"/>
  <c r="O45" i="116"/>
  <c r="G30" i="2" s="1"/>
  <c r="I30" i="2" s="1"/>
  <c r="Q45" i="116"/>
  <c r="K30" i="2" s="1"/>
  <c r="M30" i="2" s="1"/>
  <c r="O45" i="117"/>
  <c r="G31" i="2" s="1"/>
  <c r="I31" i="2" s="1"/>
  <c r="Q45" i="117"/>
  <c r="K31" i="2" s="1"/>
  <c r="M31" i="2" s="1"/>
  <c r="O45" i="118"/>
  <c r="G32" i="2" s="1"/>
  <c r="I32" i="2" s="1"/>
  <c r="Q45" i="118"/>
  <c r="K32" i="2" s="1"/>
  <c r="M32" i="2" s="1"/>
  <c r="M40" i="114"/>
  <c r="C32" i="2"/>
  <c r="B32" i="2"/>
  <c r="C31" i="2"/>
  <c r="B31" i="2"/>
  <c r="C30" i="2"/>
  <c r="C29" i="2"/>
  <c r="B29" i="2"/>
  <c r="C28" i="2"/>
  <c r="B28" i="2"/>
  <c r="C27" i="2"/>
  <c r="B27" i="2"/>
  <c r="C26" i="2"/>
  <c r="B26" i="2"/>
  <c r="C25" i="2"/>
  <c r="B25" i="2"/>
  <c r="C24" i="2"/>
  <c r="B24" i="2"/>
  <c r="C23" i="2"/>
  <c r="B23" i="2"/>
  <c r="C22" i="2"/>
  <c r="B22" i="2"/>
  <c r="C21" i="2"/>
  <c r="B21" i="2"/>
  <c r="C20" i="2"/>
  <c r="B20" i="2"/>
  <c r="C19" i="2"/>
  <c r="B19" i="2"/>
  <c r="C18" i="2"/>
  <c r="B18" i="2"/>
  <c r="Q6" i="115"/>
  <c r="P11" i="118"/>
  <c r="P11" i="117"/>
  <c r="P11" i="116"/>
  <c r="P11" i="115"/>
  <c r="P11" i="114"/>
  <c r="P11" i="113"/>
  <c r="P11" i="112"/>
  <c r="P11" i="111"/>
  <c r="P11" i="110"/>
  <c r="P11" i="109"/>
  <c r="P11" i="108"/>
  <c r="P11" i="107"/>
  <c r="P11" i="106"/>
  <c r="P11" i="105"/>
  <c r="Q43" i="118"/>
  <c r="J43" i="118"/>
  <c r="L21" i="118"/>
  <c r="L22" i="118"/>
  <c r="L23" i="118"/>
  <c r="L24" i="118"/>
  <c r="L25" i="118"/>
  <c r="L26" i="118"/>
  <c r="L27" i="118"/>
  <c r="L28" i="118"/>
  <c r="L29" i="118"/>
  <c r="L30" i="118"/>
  <c r="L31" i="118"/>
  <c r="Q43" i="117"/>
  <c r="J43" i="117"/>
  <c r="L21" i="117"/>
  <c r="L22" i="117"/>
  <c r="L23" i="117"/>
  <c r="L24" i="117"/>
  <c r="L25" i="117"/>
  <c r="L26" i="117"/>
  <c r="L27" i="117"/>
  <c r="L28" i="117"/>
  <c r="L29" i="117"/>
  <c r="L30" i="117"/>
  <c r="L31" i="117"/>
  <c r="Q43" i="116"/>
  <c r="J43" i="116"/>
  <c r="L22" i="116"/>
  <c r="L23" i="116"/>
  <c r="L24" i="116"/>
  <c r="L25" i="116"/>
  <c r="L26" i="116"/>
  <c r="L27" i="116"/>
  <c r="L28" i="116"/>
  <c r="L29" i="116"/>
  <c r="L31" i="116"/>
  <c r="Q43" i="115"/>
  <c r="J43" i="115"/>
  <c r="L21" i="115"/>
  <c r="L22" i="115"/>
  <c r="L23" i="115"/>
  <c r="L24" i="115"/>
  <c r="L25" i="115"/>
  <c r="L26" i="115"/>
  <c r="L27" i="115"/>
  <c r="L28" i="115"/>
  <c r="L29" i="115"/>
  <c r="L30" i="115"/>
  <c r="L31" i="115"/>
  <c r="Q43" i="114"/>
  <c r="J43" i="114"/>
  <c r="L21" i="114"/>
  <c r="L22" i="114"/>
  <c r="L23" i="114"/>
  <c r="L24" i="114"/>
  <c r="L25" i="114"/>
  <c r="L26" i="114"/>
  <c r="L27" i="114"/>
  <c r="L28" i="114"/>
  <c r="L29" i="114"/>
  <c r="L30" i="114"/>
  <c r="L31" i="114"/>
  <c r="Q43" i="113"/>
  <c r="J43" i="113"/>
  <c r="L21" i="113"/>
  <c r="L22" i="113"/>
  <c r="L23" i="113"/>
  <c r="L24" i="113"/>
  <c r="L25" i="113"/>
  <c r="L26" i="113"/>
  <c r="L27" i="113"/>
  <c r="L28" i="113"/>
  <c r="L29" i="113"/>
  <c r="L30" i="113"/>
  <c r="L31" i="113"/>
  <c r="Q43" i="112"/>
  <c r="J43" i="112"/>
  <c r="L21" i="112"/>
  <c r="L22" i="112"/>
  <c r="L23" i="112"/>
  <c r="L24" i="112"/>
  <c r="L25" i="112"/>
  <c r="L26" i="112"/>
  <c r="L27" i="112"/>
  <c r="L28" i="112"/>
  <c r="L29" i="112"/>
  <c r="L30" i="112"/>
  <c r="L31" i="112"/>
  <c r="Q43" i="111"/>
  <c r="J43" i="111"/>
  <c r="L21" i="111"/>
  <c r="L22" i="111"/>
  <c r="L23" i="111"/>
  <c r="L24" i="111"/>
  <c r="L25" i="111"/>
  <c r="L26" i="111"/>
  <c r="L27" i="111"/>
  <c r="L28" i="111"/>
  <c r="L29" i="111"/>
  <c r="L30" i="111"/>
  <c r="L31" i="111"/>
  <c r="Q43" i="110"/>
  <c r="J43" i="110"/>
  <c r="L21" i="110"/>
  <c r="L22" i="110"/>
  <c r="L23" i="110"/>
  <c r="L24" i="110"/>
  <c r="L25" i="110"/>
  <c r="L26" i="110"/>
  <c r="L27" i="110"/>
  <c r="L28" i="110"/>
  <c r="L29" i="110"/>
  <c r="L30" i="110"/>
  <c r="L31" i="110"/>
  <c r="Q43" i="109"/>
  <c r="J43" i="109"/>
  <c r="L21" i="109"/>
  <c r="L22" i="109"/>
  <c r="L23" i="109"/>
  <c r="L24" i="109"/>
  <c r="L25" i="109"/>
  <c r="L26" i="109"/>
  <c r="L27" i="109"/>
  <c r="L28" i="109"/>
  <c r="L29" i="109"/>
  <c r="L30" i="109"/>
  <c r="L31" i="109"/>
  <c r="Q43" i="108"/>
  <c r="Q45" i="108"/>
  <c r="K22" i="2" s="1"/>
  <c r="M22" i="2" s="1"/>
  <c r="J43" i="108"/>
  <c r="O45" i="108"/>
  <c r="G22" i="2" s="1"/>
  <c r="I22" i="2" s="1"/>
  <c r="L21" i="108"/>
  <c r="L22" i="108"/>
  <c r="L23" i="108"/>
  <c r="L24" i="108"/>
  <c r="L25" i="108"/>
  <c r="L26" i="108"/>
  <c r="L27" i="108"/>
  <c r="L28" i="108"/>
  <c r="L29" i="108"/>
  <c r="L30" i="108"/>
  <c r="L31" i="108"/>
  <c r="Q43" i="107"/>
  <c r="J43" i="107"/>
  <c r="L21" i="107"/>
  <c r="L22" i="107"/>
  <c r="L23" i="107"/>
  <c r="L24" i="107"/>
  <c r="L25" i="107"/>
  <c r="L26" i="107"/>
  <c r="L27" i="107"/>
  <c r="L28" i="107"/>
  <c r="L29" i="107"/>
  <c r="L30" i="107"/>
  <c r="L31" i="107"/>
  <c r="Q43" i="106"/>
  <c r="J43" i="106"/>
  <c r="L21" i="106"/>
  <c r="L22" i="106"/>
  <c r="L23" i="106"/>
  <c r="L24" i="106"/>
  <c r="L25" i="106"/>
  <c r="L26" i="106"/>
  <c r="L27" i="106"/>
  <c r="L28" i="106"/>
  <c r="L29" i="106"/>
  <c r="L30" i="106"/>
  <c r="L31" i="106"/>
  <c r="Q43" i="105"/>
  <c r="Q45" i="105"/>
  <c r="K19" i="2" s="1"/>
  <c r="M19" i="2" s="1"/>
  <c r="J43" i="105"/>
  <c r="O45" i="105"/>
  <c r="G19" i="2" s="1"/>
  <c r="I19" i="2" s="1"/>
  <c r="L22" i="105"/>
  <c r="L23" i="105"/>
  <c r="L24" i="105"/>
  <c r="L25" i="105"/>
  <c r="L26" i="105"/>
  <c r="L27" i="105"/>
  <c r="L28" i="105"/>
  <c r="L29" i="105"/>
  <c r="L30" i="105"/>
  <c r="L31" i="105"/>
  <c r="Q6" i="118"/>
  <c r="D8" i="118"/>
  <c r="Q8" i="118"/>
  <c r="D9" i="118"/>
  <c r="R9" i="118"/>
  <c r="D10" i="118"/>
  <c r="P10" i="118"/>
  <c r="R10" i="118"/>
  <c r="D11" i="118"/>
  <c r="I11" i="118"/>
  <c r="O20" i="118"/>
  <c r="O21" i="118"/>
  <c r="U21" i="118"/>
  <c r="U22" i="118"/>
  <c r="U23" i="118"/>
  <c r="U24" i="118"/>
  <c r="U25" i="118"/>
  <c r="U26" i="118"/>
  <c r="U27" i="118"/>
  <c r="U28" i="118"/>
  <c r="U29" i="118"/>
  <c r="U30" i="118"/>
  <c r="U31" i="118"/>
  <c r="M38" i="118"/>
  <c r="M40" i="118"/>
  <c r="Q6" i="117"/>
  <c r="D8" i="117"/>
  <c r="Q8" i="117"/>
  <c r="D9" i="117"/>
  <c r="R9" i="117"/>
  <c r="D10" i="117"/>
  <c r="P10" i="117"/>
  <c r="R10" i="117"/>
  <c r="D11" i="117"/>
  <c r="I11" i="117"/>
  <c r="O20" i="117"/>
  <c r="O21" i="117"/>
  <c r="U21" i="117"/>
  <c r="U22" i="117"/>
  <c r="U23" i="117"/>
  <c r="U24" i="117"/>
  <c r="U25" i="117"/>
  <c r="U26" i="117"/>
  <c r="U27" i="117"/>
  <c r="U28" i="117"/>
  <c r="U29" i="117"/>
  <c r="U30" i="117"/>
  <c r="U31" i="117"/>
  <c r="M38" i="117"/>
  <c r="M40" i="117"/>
  <c r="Q6" i="116"/>
  <c r="D8" i="116"/>
  <c r="Q8" i="116"/>
  <c r="D9" i="116"/>
  <c r="R9" i="116"/>
  <c r="D10" i="116"/>
  <c r="P10" i="116"/>
  <c r="R10" i="116"/>
  <c r="D11" i="116"/>
  <c r="I11" i="116"/>
  <c r="O20" i="116"/>
  <c r="O21" i="116"/>
  <c r="U21" i="116"/>
  <c r="U22" i="116"/>
  <c r="U23" i="116"/>
  <c r="U24" i="116"/>
  <c r="U25" i="116"/>
  <c r="U26" i="116"/>
  <c r="U27" i="116"/>
  <c r="U28" i="116"/>
  <c r="U29" i="116"/>
  <c r="U30" i="116"/>
  <c r="U31" i="116"/>
  <c r="M38" i="116"/>
  <c r="M40" i="116"/>
  <c r="D8" i="115"/>
  <c r="Q8" i="115"/>
  <c r="D9" i="115"/>
  <c r="R9" i="115"/>
  <c r="D10" i="115"/>
  <c r="P10" i="115"/>
  <c r="R10" i="115"/>
  <c r="D11" i="115"/>
  <c r="I11" i="115"/>
  <c r="O20" i="115"/>
  <c r="O21" i="115"/>
  <c r="U21" i="115"/>
  <c r="U22" i="115"/>
  <c r="U23" i="115"/>
  <c r="U24" i="115"/>
  <c r="U25" i="115"/>
  <c r="U26" i="115"/>
  <c r="U27" i="115"/>
  <c r="U28" i="115"/>
  <c r="U29" i="115"/>
  <c r="U30" i="115"/>
  <c r="U31" i="115"/>
  <c r="M38" i="115"/>
  <c r="M40" i="115"/>
  <c r="Q6" i="114"/>
  <c r="D8" i="114"/>
  <c r="Q8" i="114"/>
  <c r="D9" i="114"/>
  <c r="R9" i="114"/>
  <c r="D10" i="114"/>
  <c r="P10" i="114"/>
  <c r="R10" i="114"/>
  <c r="D11" i="114"/>
  <c r="I11" i="114"/>
  <c r="O20" i="114"/>
  <c r="O21" i="114"/>
  <c r="U21" i="114"/>
  <c r="U22" i="114"/>
  <c r="U23" i="114"/>
  <c r="U24" i="114"/>
  <c r="U25" i="114"/>
  <c r="U26" i="114"/>
  <c r="U27" i="114"/>
  <c r="U28" i="114"/>
  <c r="U29" i="114"/>
  <c r="U30" i="114"/>
  <c r="U31" i="114"/>
  <c r="M38" i="114"/>
  <c r="Q6" i="113"/>
  <c r="D8" i="113"/>
  <c r="Q8" i="113"/>
  <c r="D9" i="113"/>
  <c r="R9" i="113"/>
  <c r="D10" i="113"/>
  <c r="P10" i="113"/>
  <c r="R10" i="113"/>
  <c r="D11" i="113"/>
  <c r="I11" i="113"/>
  <c r="O20" i="113"/>
  <c r="O21" i="113"/>
  <c r="U21" i="113"/>
  <c r="U22" i="113"/>
  <c r="U23" i="113"/>
  <c r="U24" i="113"/>
  <c r="U25" i="113"/>
  <c r="U26" i="113"/>
  <c r="U27" i="113"/>
  <c r="U28" i="113"/>
  <c r="U29" i="113"/>
  <c r="U30" i="113"/>
  <c r="U31" i="113"/>
  <c r="M38" i="113"/>
  <c r="M40" i="113"/>
  <c r="Q6" i="112"/>
  <c r="D8" i="112"/>
  <c r="Q8" i="112"/>
  <c r="D9" i="112"/>
  <c r="R9" i="112"/>
  <c r="D10" i="112"/>
  <c r="P10" i="112"/>
  <c r="R10" i="112"/>
  <c r="D11" i="112"/>
  <c r="I11" i="112"/>
  <c r="O20" i="112"/>
  <c r="O21" i="112"/>
  <c r="U21" i="112"/>
  <c r="U22" i="112"/>
  <c r="U23" i="112"/>
  <c r="U24" i="112"/>
  <c r="U25" i="112"/>
  <c r="U26" i="112"/>
  <c r="U27" i="112"/>
  <c r="U28" i="112"/>
  <c r="U29" i="112"/>
  <c r="U30" i="112"/>
  <c r="U31" i="112"/>
  <c r="M38" i="112"/>
  <c r="M40" i="112"/>
  <c r="Q6" i="111"/>
  <c r="D8" i="111"/>
  <c r="Q8" i="111"/>
  <c r="D9" i="111"/>
  <c r="R9" i="111"/>
  <c r="D10" i="111"/>
  <c r="P10" i="111"/>
  <c r="R10" i="111"/>
  <c r="D11" i="111"/>
  <c r="I11" i="111"/>
  <c r="O20" i="111"/>
  <c r="O21" i="111"/>
  <c r="U21" i="111"/>
  <c r="U22" i="111"/>
  <c r="U23" i="111"/>
  <c r="U24" i="111"/>
  <c r="U25" i="111"/>
  <c r="U26" i="111"/>
  <c r="U27" i="111"/>
  <c r="U28" i="111"/>
  <c r="U29" i="111"/>
  <c r="U30" i="111"/>
  <c r="U31" i="111"/>
  <c r="M38" i="111"/>
  <c r="M40" i="111"/>
  <c r="Q6" i="110"/>
  <c r="D8" i="110"/>
  <c r="Q8" i="110"/>
  <c r="D9" i="110"/>
  <c r="R9" i="110"/>
  <c r="D10" i="110"/>
  <c r="P10" i="110"/>
  <c r="R10" i="110"/>
  <c r="D11" i="110"/>
  <c r="I11" i="110"/>
  <c r="O20" i="110"/>
  <c r="O21" i="110"/>
  <c r="U21" i="110"/>
  <c r="U22" i="110"/>
  <c r="U23" i="110"/>
  <c r="U24" i="110"/>
  <c r="U25" i="110"/>
  <c r="U26" i="110"/>
  <c r="U27" i="110"/>
  <c r="U28" i="110"/>
  <c r="U29" i="110"/>
  <c r="U30" i="110"/>
  <c r="U31" i="110"/>
  <c r="M38" i="110"/>
  <c r="M40" i="110"/>
  <c r="Q6" i="109"/>
  <c r="D8" i="109"/>
  <c r="Q8" i="109"/>
  <c r="D9" i="109"/>
  <c r="R9" i="109"/>
  <c r="D10" i="109"/>
  <c r="P10" i="109"/>
  <c r="R10" i="109"/>
  <c r="D11" i="109"/>
  <c r="I11" i="109"/>
  <c r="O20" i="109"/>
  <c r="O21" i="109"/>
  <c r="U21" i="109"/>
  <c r="U22" i="109"/>
  <c r="U23" i="109"/>
  <c r="U24" i="109"/>
  <c r="U25" i="109"/>
  <c r="U26" i="109"/>
  <c r="U27" i="109"/>
  <c r="U28" i="109"/>
  <c r="U29" i="109"/>
  <c r="U30" i="109"/>
  <c r="U31" i="109"/>
  <c r="M38" i="109"/>
  <c r="M40" i="109"/>
  <c r="Q6" i="108"/>
  <c r="D8" i="108"/>
  <c r="Q8" i="108"/>
  <c r="D9" i="108"/>
  <c r="R9" i="108"/>
  <c r="D10" i="108"/>
  <c r="P10" i="108"/>
  <c r="R10" i="108"/>
  <c r="D11" i="108"/>
  <c r="I11" i="108"/>
  <c r="O20" i="108"/>
  <c r="O21" i="108"/>
  <c r="U21" i="108"/>
  <c r="U22" i="108"/>
  <c r="U23" i="108"/>
  <c r="U24" i="108"/>
  <c r="U25" i="108"/>
  <c r="U26" i="108"/>
  <c r="U27" i="108"/>
  <c r="U28" i="108"/>
  <c r="U29" i="108"/>
  <c r="U30" i="108"/>
  <c r="U31" i="108"/>
  <c r="M38" i="108"/>
  <c r="M40" i="108"/>
  <c r="Q6" i="107"/>
  <c r="D8" i="107"/>
  <c r="Q8" i="107"/>
  <c r="D9" i="107"/>
  <c r="R9" i="107"/>
  <c r="D10" i="107"/>
  <c r="P10" i="107"/>
  <c r="R10" i="107"/>
  <c r="D11" i="107"/>
  <c r="I11" i="107"/>
  <c r="O20" i="107"/>
  <c r="O21" i="107"/>
  <c r="U21" i="107"/>
  <c r="U22" i="107"/>
  <c r="U23" i="107"/>
  <c r="U24" i="107"/>
  <c r="U25" i="107"/>
  <c r="U26" i="107"/>
  <c r="U27" i="107"/>
  <c r="U28" i="107"/>
  <c r="U29" i="107"/>
  <c r="U30" i="107"/>
  <c r="U31" i="107"/>
  <c r="M38" i="107"/>
  <c r="M40" i="107"/>
  <c r="Q6" i="106"/>
  <c r="D8" i="106"/>
  <c r="Q8" i="106"/>
  <c r="D9" i="106"/>
  <c r="R9" i="106"/>
  <c r="D10" i="106"/>
  <c r="P10" i="106"/>
  <c r="R10" i="106"/>
  <c r="D11" i="106"/>
  <c r="I11" i="106"/>
  <c r="O20" i="106"/>
  <c r="O21" i="106"/>
  <c r="U21" i="106"/>
  <c r="U22" i="106"/>
  <c r="U23" i="106"/>
  <c r="U24" i="106"/>
  <c r="U25" i="106"/>
  <c r="U26" i="106"/>
  <c r="U27" i="106"/>
  <c r="U28" i="106"/>
  <c r="U29" i="106"/>
  <c r="U30" i="106"/>
  <c r="U31" i="106"/>
  <c r="M38" i="106"/>
  <c r="M40" i="106"/>
  <c r="Q6" i="105"/>
  <c r="D8" i="105"/>
  <c r="Q8" i="105"/>
  <c r="D9" i="105"/>
  <c r="R9" i="105"/>
  <c r="D10" i="105"/>
  <c r="P10" i="105"/>
  <c r="R10" i="105"/>
  <c r="D11" i="105"/>
  <c r="I11" i="105"/>
  <c r="O20" i="105"/>
  <c r="O21" i="105"/>
  <c r="U21" i="105"/>
  <c r="U22" i="105"/>
  <c r="U23" i="105"/>
  <c r="U24" i="105"/>
  <c r="U25" i="105"/>
  <c r="U26" i="105"/>
  <c r="U27" i="105"/>
  <c r="U28" i="105"/>
  <c r="U29" i="105"/>
  <c r="U30" i="105"/>
  <c r="U31" i="105"/>
  <c r="M38" i="105"/>
  <c r="M40" i="105"/>
  <c r="L21" i="86"/>
  <c r="U21" i="86"/>
  <c r="L22" i="86"/>
  <c r="U22" i="86"/>
  <c r="L23" i="86"/>
  <c r="U23" i="86"/>
  <c r="U24" i="86"/>
  <c r="U25" i="86"/>
  <c r="U26" i="86"/>
  <c r="U27" i="86"/>
  <c r="U28" i="86"/>
  <c r="U29" i="86"/>
  <c r="U30" i="86"/>
  <c r="U31" i="86"/>
  <c r="M38" i="86"/>
  <c r="Q43" i="86"/>
  <c r="L25" i="86"/>
  <c r="M40" i="86"/>
  <c r="S11" i="104"/>
  <c r="V11" i="104"/>
  <c r="V10" i="104"/>
  <c r="V10" i="103"/>
  <c r="V11" i="103"/>
  <c r="S11" i="103"/>
  <c r="V11" i="102"/>
  <c r="S11" i="102"/>
  <c r="V10" i="102"/>
  <c r="V11" i="85"/>
  <c r="S11" i="85"/>
  <c r="V10" i="85"/>
  <c r="V11" i="84"/>
  <c r="S11" i="84"/>
  <c r="V10" i="84"/>
  <c r="O10" i="15"/>
  <c r="P10" i="3"/>
  <c r="P10" i="2"/>
  <c r="H11" i="84"/>
  <c r="I11" i="86"/>
  <c r="R10" i="86"/>
  <c r="P10" i="86"/>
  <c r="R9" i="86"/>
  <c r="D8" i="86"/>
  <c r="U30" i="104"/>
  <c r="U31" i="104"/>
  <c r="U32" i="104"/>
  <c r="U33" i="104"/>
  <c r="U34" i="104"/>
  <c r="U35" i="104"/>
  <c r="U36" i="104"/>
  <c r="U30" i="103"/>
  <c r="U31" i="103"/>
  <c r="U32" i="103"/>
  <c r="U33" i="103"/>
  <c r="U34" i="103"/>
  <c r="U35" i="103"/>
  <c r="U36" i="103"/>
  <c r="U29" i="102"/>
  <c r="U30" i="102"/>
  <c r="U31" i="102"/>
  <c r="U32" i="102"/>
  <c r="U33" i="102"/>
  <c r="U34" i="102"/>
  <c r="U35" i="102"/>
  <c r="U36" i="102"/>
  <c r="U29" i="85"/>
  <c r="U30" i="85"/>
  <c r="U31" i="85"/>
  <c r="U32" i="85"/>
  <c r="U33" i="85"/>
  <c r="U34" i="85"/>
  <c r="U35" i="85"/>
  <c r="U36" i="85"/>
  <c r="U6" i="104"/>
  <c r="D8" i="104"/>
  <c r="V8" i="104"/>
  <c r="D9" i="104"/>
  <c r="D10" i="104"/>
  <c r="D11" i="104"/>
  <c r="I29" i="104"/>
  <c r="K29" i="104"/>
  <c r="M29" i="104"/>
  <c r="U29" i="104"/>
  <c r="S29" i="104"/>
  <c r="I30" i="104"/>
  <c r="K30" i="104"/>
  <c r="M30" i="104"/>
  <c r="S30" i="104"/>
  <c r="I31" i="104"/>
  <c r="K31" i="104"/>
  <c r="M31" i="104"/>
  <c r="S31" i="104"/>
  <c r="I32" i="104"/>
  <c r="K32" i="104"/>
  <c r="M32" i="104"/>
  <c r="S32" i="104"/>
  <c r="I33" i="104"/>
  <c r="K33" i="104"/>
  <c r="M33" i="104"/>
  <c r="S33" i="104"/>
  <c r="I34" i="104"/>
  <c r="K34" i="104"/>
  <c r="M34" i="104"/>
  <c r="S34" i="104"/>
  <c r="I35" i="104"/>
  <c r="K35" i="104"/>
  <c r="M35" i="104"/>
  <c r="S35" i="104"/>
  <c r="I36" i="104"/>
  <c r="K36" i="104"/>
  <c r="M36" i="104"/>
  <c r="S36" i="104"/>
  <c r="U6" i="103"/>
  <c r="D8" i="103"/>
  <c r="V8" i="103"/>
  <c r="D9" i="103"/>
  <c r="D10" i="103"/>
  <c r="D11" i="103"/>
  <c r="I29" i="103"/>
  <c r="K29" i="103"/>
  <c r="M29" i="103"/>
  <c r="S29" i="103"/>
  <c r="I30" i="103"/>
  <c r="K30" i="103"/>
  <c r="M30" i="103"/>
  <c r="S30" i="103"/>
  <c r="I31" i="103"/>
  <c r="K31" i="103"/>
  <c r="M31" i="103"/>
  <c r="S31" i="103"/>
  <c r="I32" i="103"/>
  <c r="K32" i="103"/>
  <c r="M32" i="103"/>
  <c r="S32" i="103"/>
  <c r="I33" i="103"/>
  <c r="K33" i="103"/>
  <c r="M33" i="103"/>
  <c r="S33" i="103"/>
  <c r="I34" i="103"/>
  <c r="K34" i="103"/>
  <c r="M34" i="103"/>
  <c r="S34" i="103"/>
  <c r="I35" i="103"/>
  <c r="K35" i="103"/>
  <c r="M35" i="103"/>
  <c r="S35" i="103"/>
  <c r="I36" i="103"/>
  <c r="K36" i="103"/>
  <c r="M36" i="103"/>
  <c r="S36" i="103"/>
  <c r="U6" i="102"/>
  <c r="D8" i="102"/>
  <c r="V8" i="102"/>
  <c r="D9" i="102"/>
  <c r="D10" i="102"/>
  <c r="D11" i="102"/>
  <c r="I29" i="102"/>
  <c r="K29" i="102"/>
  <c r="M29" i="102"/>
  <c r="S29" i="102"/>
  <c r="I30" i="102"/>
  <c r="K30" i="102"/>
  <c r="M30" i="102"/>
  <c r="S30" i="102"/>
  <c r="I31" i="102"/>
  <c r="K31" i="102"/>
  <c r="M31" i="102"/>
  <c r="S31" i="102"/>
  <c r="I32" i="102"/>
  <c r="K32" i="102"/>
  <c r="M32" i="102"/>
  <c r="S32" i="102"/>
  <c r="I33" i="102"/>
  <c r="K33" i="102"/>
  <c r="M33" i="102"/>
  <c r="S33" i="102"/>
  <c r="I34" i="102"/>
  <c r="K34" i="102"/>
  <c r="M34" i="102"/>
  <c r="S34" i="102"/>
  <c r="I35" i="102"/>
  <c r="K35" i="102"/>
  <c r="M35" i="102"/>
  <c r="S35" i="102"/>
  <c r="I36" i="102"/>
  <c r="K36" i="102"/>
  <c r="M36" i="102"/>
  <c r="S36" i="102"/>
  <c r="L24" i="86"/>
  <c r="L30" i="86"/>
  <c r="J43" i="86"/>
  <c r="L26" i="86"/>
  <c r="L27" i="86"/>
  <c r="L28" i="86"/>
  <c r="L29" i="86"/>
  <c r="L31" i="86"/>
  <c r="Q8" i="86"/>
  <c r="D11" i="86"/>
  <c r="D10" i="86"/>
  <c r="D9" i="86"/>
  <c r="Q6" i="86"/>
  <c r="O20" i="86"/>
  <c r="O21" i="86"/>
  <c r="U6" i="85"/>
  <c r="D8" i="85"/>
  <c r="V8" i="85"/>
  <c r="D9" i="85"/>
  <c r="D10" i="85"/>
  <c r="D11" i="85"/>
  <c r="I29" i="85"/>
  <c r="K29" i="85"/>
  <c r="M29" i="85"/>
  <c r="S29" i="85"/>
  <c r="I30" i="85"/>
  <c r="K30" i="85"/>
  <c r="M30" i="85"/>
  <c r="S30" i="85"/>
  <c r="I31" i="85"/>
  <c r="K31" i="85"/>
  <c r="M31" i="85"/>
  <c r="S31" i="85"/>
  <c r="I32" i="85"/>
  <c r="K32" i="85"/>
  <c r="M32" i="85"/>
  <c r="S32" i="85"/>
  <c r="I33" i="85"/>
  <c r="K33" i="85"/>
  <c r="M33" i="85"/>
  <c r="S33" i="85"/>
  <c r="I34" i="85"/>
  <c r="K34" i="85"/>
  <c r="M34" i="85"/>
  <c r="S34" i="85"/>
  <c r="I35" i="85"/>
  <c r="K35" i="85"/>
  <c r="M35" i="85"/>
  <c r="S35" i="85"/>
  <c r="I36" i="85"/>
  <c r="K36" i="85"/>
  <c r="M36" i="85"/>
  <c r="S36" i="85"/>
  <c r="V8" i="84"/>
  <c r="D11" i="84"/>
  <c r="D10" i="84"/>
  <c r="D9" i="84"/>
  <c r="D8" i="84"/>
  <c r="U6" i="84"/>
  <c r="I29" i="84"/>
  <c r="M29" i="84" s="1"/>
  <c r="U29" i="84" s="1"/>
  <c r="K29" i="84"/>
  <c r="S29" i="84"/>
  <c r="I30" i="84"/>
  <c r="K30" i="84"/>
  <c r="M30" i="84"/>
  <c r="S30" i="84"/>
  <c r="U30" i="84"/>
  <c r="I31" i="84"/>
  <c r="K31" i="84"/>
  <c r="M31" i="84"/>
  <c r="S31" i="84"/>
  <c r="U31" i="84"/>
  <c r="I32" i="84"/>
  <c r="K32" i="84"/>
  <c r="M32" i="84"/>
  <c r="S32" i="84"/>
  <c r="U32" i="84"/>
  <c r="I33" i="84"/>
  <c r="K33" i="84"/>
  <c r="M33" i="84"/>
  <c r="S33" i="84"/>
  <c r="U33" i="84"/>
  <c r="I34" i="84"/>
  <c r="K34" i="84"/>
  <c r="M34" i="84"/>
  <c r="S34" i="84"/>
  <c r="U34" i="84"/>
  <c r="I35" i="84"/>
  <c r="K35" i="84"/>
  <c r="M35" i="84"/>
  <c r="S35" i="84"/>
  <c r="U35" i="84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R28" i="1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7" i="15"/>
  <c r="G12" i="15"/>
  <c r="D12" i="15"/>
  <c r="O11" i="15"/>
  <c r="L11" i="15"/>
  <c r="D11" i="15"/>
  <c r="D10" i="15"/>
  <c r="O9" i="15"/>
  <c r="D9" i="15"/>
  <c r="P11" i="3"/>
  <c r="M11" i="3"/>
  <c r="P11" i="2"/>
  <c r="M11" i="2"/>
  <c r="P9" i="3"/>
  <c r="P9" i="2"/>
  <c r="D12" i="2"/>
  <c r="D11" i="2"/>
  <c r="D10" i="2"/>
  <c r="D9" i="2"/>
  <c r="H12" i="2"/>
  <c r="D9" i="3"/>
  <c r="H12" i="3"/>
  <c r="D12" i="3"/>
  <c r="D10" i="3"/>
  <c r="D11" i="3"/>
  <c r="O7" i="2"/>
  <c r="O7" i="3"/>
  <c r="Q43" i="122"/>
  <c r="Q45" i="86"/>
  <c r="K18" i="2" s="1"/>
  <c r="M18" i="2" s="1"/>
  <c r="O43" i="86"/>
  <c r="O45" i="86"/>
  <c r="G18" i="2" s="1"/>
  <c r="I18" i="2" s="1"/>
  <c r="O43" i="107"/>
  <c r="O43" i="113"/>
  <c r="O43" i="122"/>
  <c r="O43" i="105"/>
  <c r="U32" i="121" l="1"/>
  <c r="L32" i="119"/>
  <c r="O32" i="119" s="1"/>
  <c r="L32" i="120"/>
  <c r="O32" i="120" s="1"/>
  <c r="U32" i="119"/>
  <c r="M43" i="115"/>
  <c r="M43" i="116"/>
  <c r="M43" i="111"/>
  <c r="U37" i="104"/>
  <c r="U37" i="137" s="1"/>
  <c r="M43" i="106"/>
  <c r="M43" i="118"/>
  <c r="O43" i="119"/>
  <c r="M43" i="122"/>
  <c r="O43" i="117"/>
  <c r="M43" i="107"/>
  <c r="U32" i="122"/>
  <c r="N36" i="131"/>
  <c r="N35" i="130" s="1"/>
  <c r="N36" i="130" s="1"/>
  <c r="N35" i="129" s="1"/>
  <c r="N36" i="129" s="1"/>
  <c r="N35" i="128" s="1"/>
  <c r="N36" i="128" s="1"/>
  <c r="N35" i="127" s="1"/>
  <c r="N36" i="127" s="1"/>
  <c r="N35" i="126" s="1"/>
  <c r="N36" i="126" s="1"/>
  <c r="N35" i="125" s="1"/>
  <c r="N36" i="125" s="1"/>
  <c r="N35" i="124" s="1"/>
  <c r="N36" i="124" s="1"/>
  <c r="N35" i="123" s="1"/>
  <c r="N36" i="123" s="1"/>
  <c r="N35" i="3" s="1"/>
  <c r="N36" i="3" s="1"/>
  <c r="R17" i="1" s="1"/>
  <c r="O33" i="2"/>
  <c r="U32" i="116"/>
  <c r="U32" i="117"/>
  <c r="L32" i="105"/>
  <c r="O32" i="105" s="1"/>
  <c r="O18" i="2"/>
  <c r="U32" i="120"/>
  <c r="U32" i="106"/>
  <c r="U32" i="115"/>
  <c r="O43" i="121"/>
  <c r="O43" i="118"/>
  <c r="U32" i="105"/>
  <c r="U32" i="109"/>
  <c r="U32" i="112"/>
  <c r="U32" i="113"/>
  <c r="U32" i="114"/>
  <c r="L32" i="106"/>
  <c r="O32" i="106" s="1"/>
  <c r="L32" i="107"/>
  <c r="O32" i="107" s="1"/>
  <c r="L32" i="109"/>
  <c r="O32" i="109" s="1"/>
  <c r="L32" i="113"/>
  <c r="O32" i="113" s="1"/>
  <c r="O43" i="115"/>
  <c r="M43" i="117"/>
  <c r="L32" i="118"/>
  <c r="O32" i="118" s="1"/>
  <c r="U32" i="110"/>
  <c r="N36" i="15"/>
  <c r="R36" i="1" s="1"/>
  <c r="U32" i="107"/>
  <c r="U32" i="111"/>
  <c r="L32" i="108"/>
  <c r="O32" i="108" s="1"/>
  <c r="L32" i="110"/>
  <c r="O32" i="110" s="1"/>
  <c r="M43" i="113"/>
  <c r="L32" i="114"/>
  <c r="O32" i="114" s="1"/>
  <c r="L32" i="116"/>
  <c r="O32" i="116" s="1"/>
  <c r="L32" i="117"/>
  <c r="O32" i="117" s="1"/>
  <c r="L32" i="122"/>
  <c r="O32" i="122" s="1"/>
  <c r="O43" i="111"/>
  <c r="U32" i="86"/>
  <c r="L32" i="86"/>
  <c r="O32" i="86" s="1"/>
  <c r="U32" i="108"/>
  <c r="U32" i="118"/>
  <c r="M43" i="105"/>
  <c r="M43" i="110"/>
  <c r="L32" i="111"/>
  <c r="O32" i="111" s="1"/>
  <c r="L32" i="112"/>
  <c r="O32" i="112" s="1"/>
  <c r="L32" i="115"/>
  <c r="O32" i="115" s="1"/>
  <c r="M43" i="119"/>
  <c r="L32" i="121"/>
  <c r="O32" i="121" s="1"/>
  <c r="O35" i="2"/>
  <c r="O30" i="2"/>
  <c r="O26" i="2"/>
  <c r="O21" i="2"/>
  <c r="O19" i="2"/>
  <c r="O29" i="2"/>
  <c r="O25" i="2"/>
  <c r="O20" i="2"/>
  <c r="U38" i="137"/>
  <c r="U37" i="136" s="1"/>
  <c r="U38" i="136" s="1"/>
  <c r="U37" i="135" s="1"/>
  <c r="U38" i="135" s="1"/>
  <c r="U37" i="134" s="1"/>
  <c r="U38" i="134" s="1"/>
  <c r="U37" i="133" s="1"/>
  <c r="U38" i="133" s="1"/>
  <c r="U37" i="103" s="1"/>
  <c r="U38" i="103" s="1"/>
  <c r="U37" i="102" s="1"/>
  <c r="U38" i="102" s="1"/>
  <c r="U37" i="85" s="1"/>
  <c r="U38" i="85" s="1"/>
  <c r="O22" i="2"/>
  <c r="O31" i="2"/>
  <c r="O27" i="2"/>
  <c r="O23" i="2"/>
  <c r="O34" i="2"/>
  <c r="O32" i="2"/>
  <c r="O28" i="2"/>
  <c r="O24" i="2"/>
  <c r="O36" i="2"/>
  <c r="M43" i="114"/>
  <c r="O43" i="109"/>
  <c r="O43" i="110"/>
  <c r="O43" i="106"/>
  <c r="M43" i="109"/>
  <c r="M43" i="121"/>
  <c r="O43" i="108"/>
  <c r="O43" i="114"/>
  <c r="O43" i="116"/>
  <c r="M43" i="86"/>
  <c r="M43" i="108"/>
  <c r="M43" i="112"/>
  <c r="M43" i="120"/>
  <c r="O43" i="112"/>
  <c r="O43" i="120"/>
  <c r="U37" i="84" l="1"/>
  <c r="U38" i="84" s="1"/>
  <c r="R18" i="1" s="1"/>
  <c r="O37" i="2"/>
  <c r="R16" i="1" s="1"/>
  <c r="R19" i="1" l="1"/>
  <c r="R33" i="1" s="1"/>
  <c r="R34" i="1" s="1"/>
  <c r="R38" i="1" s="1"/>
</calcChain>
</file>

<file path=xl/sharedStrings.xml><?xml version="1.0" encoding="utf-8"?>
<sst xmlns="http://schemas.openxmlformats.org/spreadsheetml/2006/main" count="2793" uniqueCount="274">
  <si>
    <t>Project No.</t>
  </si>
  <si>
    <t>Contractor Name:</t>
  </si>
  <si>
    <t>Date:</t>
  </si>
  <si>
    <t>Address:</t>
  </si>
  <si>
    <t>to</t>
  </si>
  <si>
    <t>Telephone:</t>
  </si>
  <si>
    <t>Fax:</t>
  </si>
  <si>
    <t>of</t>
  </si>
  <si>
    <t>Contractor's Signature</t>
  </si>
  <si>
    <t>Print Name of Authorized Signature</t>
  </si>
  <si>
    <t>Print Title</t>
  </si>
  <si>
    <t>Notary Public</t>
  </si>
  <si>
    <t xml:space="preserve">  </t>
  </si>
  <si>
    <t xml:space="preserve">complete, has been inspected by me and/or my duly authorized representative or assistants, and has been performed in </t>
  </si>
  <si>
    <t xml:space="preserve"> </t>
  </si>
  <si>
    <t>Date</t>
  </si>
  <si>
    <t>Period:</t>
  </si>
  <si>
    <t>Page:</t>
  </si>
  <si>
    <t>Telephone No.:</t>
  </si>
  <si>
    <t>Regular Time</t>
  </si>
  <si>
    <t xml:space="preserve">Total </t>
  </si>
  <si>
    <t>Hours</t>
  </si>
  <si>
    <t>Expense</t>
  </si>
  <si>
    <t>Total Contractor Labor</t>
  </si>
  <si>
    <t>Comments:</t>
  </si>
  <si>
    <t>Quantity</t>
  </si>
  <si>
    <t>Unit Cost</t>
  </si>
  <si>
    <t>Total Material Cost</t>
  </si>
  <si>
    <t>Total Contractor Material</t>
  </si>
  <si>
    <t>Cost</t>
  </si>
  <si>
    <t>1.</t>
  </si>
  <si>
    <t>2.</t>
  </si>
  <si>
    <t>3.</t>
  </si>
  <si>
    <t>Print Name of Authorized Representative</t>
  </si>
  <si>
    <t>Page Number:</t>
  </si>
  <si>
    <t xml:space="preserve">For self-owned equipment calculate rate in column 6 or column 7. </t>
  </si>
  <si>
    <t>Include a copy of the rental invoice or quote verified with the signature of the OGS EIC.</t>
  </si>
  <si>
    <t>4.</t>
  </si>
  <si>
    <t>Refer-</t>
  </si>
  <si>
    <t>Monthly</t>
  </si>
  <si>
    <t>Used 5 Days</t>
  </si>
  <si>
    <t>Equipment</t>
  </si>
  <si>
    <t>Actual</t>
  </si>
  <si>
    <t>Hourly</t>
  </si>
  <si>
    <t>Total</t>
  </si>
  <si>
    <t>ence</t>
  </si>
  <si>
    <t>Description</t>
  </si>
  <si>
    <t>Required</t>
  </si>
  <si>
    <t>Rate</t>
  </si>
  <si>
    <t>or More</t>
  </si>
  <si>
    <t>Operating</t>
  </si>
  <si>
    <t>Page</t>
  </si>
  <si>
    <t>on</t>
  </si>
  <si>
    <t xml:space="preserve">or </t>
  </si>
  <si>
    <t xml:space="preserve">from </t>
  </si>
  <si>
    <t>Site</t>
  </si>
  <si>
    <t>Hourly Rate</t>
  </si>
  <si>
    <t>Billing Rate</t>
  </si>
  <si>
    <t>Column 7</t>
  </si>
  <si>
    <t>Blue</t>
  </si>
  <si>
    <t>Size, Capacity, H.P., GWV,</t>
  </si>
  <si>
    <t>Column 5</t>
  </si>
  <si>
    <t>Column 9</t>
  </si>
  <si>
    <t>Book</t>
  </si>
  <si>
    <t>Blue Book</t>
  </si>
  <si>
    <t>or</t>
  </si>
  <si>
    <t>completely describe the equipment used.</t>
  </si>
  <si>
    <t>Column 10</t>
  </si>
  <si>
    <t>Total Rental Cost</t>
  </si>
  <si>
    <t>TOTAL CONTRACTOR EQUIPMENT EXPENSE</t>
  </si>
  <si>
    <t>Column 8 and Column 11</t>
  </si>
  <si>
    <t>multiplied by</t>
  </si>
  <si>
    <t>Column 6</t>
  </si>
  <si>
    <t xml:space="preserve">divided by </t>
  </si>
  <si>
    <t>Year, Make, Complete Model No.,</t>
  </si>
  <si>
    <t>Fuel Type used or other information to</t>
  </si>
  <si>
    <t>176 Hrs./Month</t>
  </si>
  <si>
    <t>Rate from</t>
  </si>
  <si>
    <t>Minor equipment and hand tools are considered overhead costs and cannot be claimed.</t>
  </si>
  <si>
    <t>accordance with the requirements of the contract documents.</t>
  </si>
  <si>
    <t>this Expense and Fee Summary.  I further certify that the labor rates, material prices, insurance enumerations, labor fringe</t>
  </si>
  <si>
    <r>
      <t xml:space="preserve">Premium Time </t>
    </r>
    <r>
      <rPr>
        <i/>
        <sz val="8"/>
        <rFont val="Arial"/>
        <family val="2"/>
      </rPr>
      <t>(only when directed)</t>
    </r>
  </si>
  <si>
    <t>Employee Name</t>
  </si>
  <si>
    <t>Amount Paid</t>
  </si>
  <si>
    <t xml:space="preserve">Invoice Number </t>
  </si>
  <si>
    <t>Total                            Labor Expense</t>
  </si>
  <si>
    <r>
      <t>Unit                   (</t>
    </r>
    <r>
      <rPr>
        <sz val="7"/>
        <rFont val="Arial"/>
        <family val="2"/>
      </rPr>
      <t>feet, yard, etc.)</t>
    </r>
  </si>
  <si>
    <t xml:space="preserve">  Contractor Name:</t>
  </si>
  <si>
    <t xml:space="preserve">  Address:</t>
  </si>
  <si>
    <t xml:space="preserve">  Telephone Number:</t>
  </si>
  <si>
    <t>Signature</t>
  </si>
  <si>
    <t>Subcontractor Total</t>
  </si>
  <si>
    <t>Operating cost includes fuel and lubricants but does not include operator's wages.</t>
  </si>
  <si>
    <t>PC Date  _______________</t>
  </si>
  <si>
    <t xml:space="preserve">Subcontractor Name </t>
  </si>
  <si>
    <t>Sworn before me this  ____________________  day</t>
  </si>
  <si>
    <t>of  _________________________  , 20 _________ .</t>
  </si>
  <si>
    <t xml:space="preserve">(Carry forward to BDC 274.)  </t>
  </si>
  <si>
    <t xml:space="preserve">(from BDC 271)  </t>
  </si>
  <si>
    <t xml:space="preserve">(from BDC 272)  </t>
  </si>
  <si>
    <t xml:space="preserve">     </t>
  </si>
  <si>
    <t xml:space="preserve">      </t>
  </si>
  <si>
    <t xml:space="preserve">    </t>
  </si>
  <si>
    <t xml:space="preserve"> Complete Equipment </t>
  </si>
  <si>
    <t xml:space="preserve">Sum of </t>
  </si>
  <si>
    <t>or Column 4</t>
  </si>
  <si>
    <t>County:</t>
  </si>
  <si>
    <t>Trade:</t>
  </si>
  <si>
    <t>*</t>
  </si>
  <si>
    <t>% per hour</t>
  </si>
  <si>
    <t>$ per hour</t>
  </si>
  <si>
    <t>Vacation and Holiday</t>
  </si>
  <si>
    <t>Health and Welfare</t>
  </si>
  <si>
    <t>Pension</t>
  </si>
  <si>
    <t>Annuity</t>
  </si>
  <si>
    <t>Education / Apprentice Training</t>
  </si>
  <si>
    <t>Supplemental Unemployment</t>
  </si>
  <si>
    <t>Security Fund</t>
  </si>
  <si>
    <t>%</t>
  </si>
  <si>
    <t>Medicare</t>
  </si>
  <si>
    <t>Workers' Compensation</t>
  </si>
  <si>
    <t>Code:</t>
  </si>
  <si>
    <t>Disability</t>
  </si>
  <si>
    <t xml:space="preserve">         </t>
  </si>
  <si>
    <t>x</t>
  </si>
  <si>
    <t>I certify that the labor rates, insurance enumerations, labor fringe enumerations and expenses are correct and in accordance with actual and true</t>
  </si>
  <si>
    <t xml:space="preserve">      cost incurred. </t>
  </si>
  <si>
    <r>
      <t xml:space="preserve">3.  Fixed Fee from Contract (applies to Fixed Fee Contracts </t>
    </r>
    <r>
      <rPr>
        <b/>
        <sz val="9"/>
        <rFont val="Arial"/>
        <family val="2"/>
      </rPr>
      <t>only</t>
    </r>
    <r>
      <rPr>
        <sz val="9"/>
        <rFont val="Arial"/>
        <family val="2"/>
      </rPr>
      <t>)</t>
    </r>
  </si>
  <si>
    <t xml:space="preserve">4.  Contractor Travel Expenses </t>
  </si>
  <si>
    <t xml:space="preserve">5.  Subcontractor Travel Expenses </t>
  </si>
  <si>
    <r>
      <t xml:space="preserve">6.  </t>
    </r>
    <r>
      <rPr>
        <b/>
        <sz val="9"/>
        <rFont val="Arial"/>
        <family val="2"/>
      </rPr>
      <t>Amount Requested</t>
    </r>
  </si>
  <si>
    <t>(from BDC 275)</t>
  </si>
  <si>
    <t>(from BDC 275.1)</t>
  </si>
  <si>
    <t>Date of Lodging</t>
  </si>
  <si>
    <t>Meal Allowance</t>
  </si>
  <si>
    <t>Total Travel Expense</t>
  </si>
  <si>
    <t>Lodging Amount or Flat Per Diem Rate</t>
  </si>
  <si>
    <t>Total Contractor Travel Expense</t>
  </si>
  <si>
    <t>1.  Total Contractor Labor</t>
  </si>
  <si>
    <t>2.  Total Contractor Material</t>
  </si>
  <si>
    <t>3.  Total Contractor Equipment</t>
  </si>
  <si>
    <r>
      <t>4.</t>
    </r>
    <r>
      <rPr>
        <b/>
        <sz val="9"/>
        <rFont val="Arial"/>
        <family val="2"/>
      </rPr>
      <t xml:space="preserve">  Contractor Total</t>
    </r>
    <r>
      <rPr>
        <sz val="9"/>
        <rFont val="Arial"/>
        <family val="2"/>
      </rPr>
      <t/>
    </r>
  </si>
  <si>
    <t>5.</t>
  </si>
  <si>
    <t xml:space="preserve">SECTION C:  COST PLUS </t>
  </si>
  <si>
    <t>Used Less</t>
  </si>
  <si>
    <t>Than 5 Days</t>
  </si>
  <si>
    <t>Telephone Number:</t>
  </si>
  <si>
    <t>as of</t>
  </si>
  <si>
    <t>PREMIUM TIME BASE RATE</t>
  </si>
  <si>
    <t>MONTH</t>
  </si>
  <si>
    <t>DAY</t>
  </si>
  <si>
    <t>YEAR</t>
  </si>
  <si>
    <t xml:space="preserve"> A.  WAGE RATE PER HOUR</t>
  </si>
  <si>
    <t xml:space="preserve"> B.  TOTAL BENEFITS PER HOUR</t>
  </si>
  <si>
    <t xml:space="preserve"> PAYROLL TAXES AND INSURANCE</t>
  </si>
  <si>
    <t>Rate:</t>
  </si>
  <si>
    <t>C.1</t>
  </si>
  <si>
    <t xml:space="preserve"> C.  TOTAL TAXES AND INSURANCE PER HOUR</t>
  </si>
  <si>
    <t>C.2</t>
  </si>
  <si>
    <t xml:space="preserve"> D.  TOTAL LABOR RATE</t>
  </si>
  <si>
    <r>
      <t xml:space="preserve">BENEFITS </t>
    </r>
    <r>
      <rPr>
        <b/>
        <sz val="7"/>
        <rFont val="Arial"/>
        <family val="2"/>
      </rPr>
      <t>( *  Identifies benefits paid as wages to the employee and/or subject to payroll taxes and insurance.)</t>
    </r>
  </si>
  <si>
    <r>
      <t xml:space="preserve">F.I.C.A. / Social Security  </t>
    </r>
    <r>
      <rPr>
        <b/>
        <sz val="7"/>
        <rFont val="Arial"/>
        <family val="2"/>
      </rPr>
      <t>(up to the maximum required by law)</t>
    </r>
  </si>
  <si>
    <r>
      <t>Sworn before me this</t>
    </r>
    <r>
      <rPr>
        <b/>
        <sz val="8"/>
        <rFont val="Arial"/>
        <family val="2"/>
      </rPr>
      <t xml:space="preserve"> _____________</t>
    </r>
    <r>
      <rPr>
        <sz val="8"/>
        <rFont val="Arial"/>
        <family val="2"/>
      </rPr>
      <t xml:space="preserve"> day</t>
    </r>
  </si>
  <si>
    <r>
      <t xml:space="preserve">of </t>
    </r>
    <r>
      <rPr>
        <b/>
        <sz val="8"/>
        <rFont val="Arial"/>
        <family val="2"/>
      </rPr>
      <t>_______________________</t>
    </r>
    <r>
      <rPr>
        <sz val="8"/>
        <rFont val="Arial"/>
        <family val="2"/>
      </rPr>
      <t xml:space="preserve"> , 20</t>
    </r>
    <r>
      <rPr>
        <b/>
        <sz val="8"/>
        <rFont val="Arial"/>
        <family val="2"/>
      </rPr>
      <t xml:space="preserve"> ______</t>
    </r>
    <r>
      <rPr>
        <sz val="8"/>
        <rFont val="Arial"/>
        <family val="2"/>
      </rPr>
      <t xml:space="preserve">. </t>
    </r>
  </si>
  <si>
    <r>
      <t xml:space="preserve">( </t>
    </r>
    <r>
      <rPr>
        <b/>
        <sz val="9"/>
        <rFont val="Arial"/>
        <family val="2"/>
      </rPr>
      <t>A + B + C.1 + C.2</t>
    </r>
    <r>
      <rPr>
        <sz val="9"/>
        <rFont val="Arial"/>
        <family val="2"/>
      </rPr>
      <t xml:space="preserve"> ) = </t>
    </r>
  </si>
  <si>
    <t>SECTION D:  CONTRACTOR'S CERTIFICATION</t>
  </si>
  <si>
    <t>SECTION E:  CERTIFICATION BY DIRECTOR'S REPRESENTATIVE</t>
  </si>
  <si>
    <t>Carry forward to BDC 274.</t>
  </si>
  <si>
    <t xml:space="preserve">(from BDC 124E)  </t>
  </si>
  <si>
    <r>
      <t xml:space="preserve">Item No.       </t>
    </r>
    <r>
      <rPr>
        <sz val="6"/>
        <rFont val="Arial"/>
        <family val="2"/>
      </rPr>
      <t>(From BDC 125E)</t>
    </r>
  </si>
  <si>
    <r>
      <t xml:space="preserve">Total Rate              </t>
    </r>
    <r>
      <rPr>
        <sz val="6"/>
        <rFont val="Arial"/>
        <family val="2"/>
      </rPr>
      <t>(From BDC 125E)</t>
    </r>
  </si>
  <si>
    <r>
      <t xml:space="preserve">Detailed Description of Materials Used                      </t>
    </r>
    <r>
      <rPr>
        <sz val="7"/>
        <rFont val="Arial"/>
        <family val="2"/>
      </rPr>
      <t>(From BDC 269)</t>
    </r>
  </si>
  <si>
    <t>EMERGENCY CONTRACTOR EQUIPMENT EXPENSE REPORT</t>
  </si>
  <si>
    <t>Total Material Expense from BDC 272 (2), if any.</t>
  </si>
  <si>
    <t>Total Material Expense from BDC 272 (3), if any.</t>
  </si>
  <si>
    <t>Total Material Expense from BDC 272 (4), if any.</t>
  </si>
  <si>
    <t>Total Material Expense from BDC 272 (5), if any.</t>
  </si>
  <si>
    <t>Total Material Expense from BDC 272 (6), if any.</t>
  </si>
  <si>
    <t>Total Material Expense from BDC 272 (7), if any.</t>
  </si>
  <si>
    <t>Total Material Expense from BDC 272 (8), if any.</t>
  </si>
  <si>
    <t>Total Material Expense from BDC 272 (9), if any.</t>
  </si>
  <si>
    <t>Total Material Expense from BDC 272 (10), if any.</t>
  </si>
  <si>
    <t>Carry forward to BDC 272 (8).</t>
  </si>
  <si>
    <t>Carry forward to BDC 272 (7).</t>
  </si>
  <si>
    <t>Carry forward to BDC 272 (6).</t>
  </si>
  <si>
    <t>Carry forward to BDC 272 (5).</t>
  </si>
  <si>
    <t>Carry forward to BDC 272 (4).</t>
  </si>
  <si>
    <t>Carry forward to BDC 272 (3).</t>
  </si>
  <si>
    <t>Carry forward to BDC 272 (9).</t>
  </si>
  <si>
    <t>Submission No.:</t>
  </si>
  <si>
    <t>EMERGENCY CONTRACTOR EXPENSE AND FEE SUMMARY</t>
  </si>
  <si>
    <t>EMERGENCY CONTRACTOR LABOR EXPENSE REPORT</t>
  </si>
  <si>
    <t>EMERGENCY CONTRACTOR MATERIAL EXPENSE REPORT</t>
  </si>
  <si>
    <t>EMERGENCY CONTRACTOR TRAVEL EXPENSE REPORT</t>
  </si>
  <si>
    <t xml:space="preserve">EMERGENCY CONTRACTOR LABOR RATE WORKSHEET  </t>
  </si>
  <si>
    <t xml:space="preserve"> E.  CONTRACTOR'S CERTIFICATION</t>
  </si>
  <si>
    <t>Carry forward to BDC 124E.</t>
  </si>
  <si>
    <t>Carry forward to BDC 124E (4).</t>
  </si>
  <si>
    <t>Carry forward to BDC 124E (2).</t>
  </si>
  <si>
    <t>Carry forward to BDC 124E (3).</t>
  </si>
  <si>
    <t>Total Contractor Equipment Expense from BDC 124E (5).</t>
  </si>
  <si>
    <t>Total Contractor Equipment Expense from BDC 124E (4).</t>
  </si>
  <si>
    <t>Total Contractor Equipment Expense from BDC 124E (3).</t>
  </si>
  <si>
    <r>
      <t xml:space="preserve">Employee Name          </t>
    </r>
    <r>
      <rPr>
        <sz val="6"/>
        <rFont val="Arial"/>
        <family val="2"/>
      </rPr>
      <t>(From BDC 125E)</t>
    </r>
  </si>
  <si>
    <t xml:space="preserve">1.  Total Contractor Work Plus Total Subcontractor Work         </t>
  </si>
  <si>
    <t>2.  Percentage Fee from Contract</t>
  </si>
  <si>
    <t>(1 - 4)</t>
  </si>
  <si>
    <t>(1 - 3)</t>
  </si>
  <si>
    <t>For OGS Use Only</t>
  </si>
  <si>
    <t xml:space="preserve">I certify compliance with all contract provisions and that all work has been performed and\or material supplied as included in  </t>
  </si>
  <si>
    <t>benefit enumerations, and equipment rental rates are correct and in accordance with actual and true costs incurred.</t>
  </si>
  <si>
    <t xml:space="preserve">I certify that to the best of my knowledge and belief, all work represented on the attached BDC 268s and BDC 269s is </t>
  </si>
  <si>
    <t xml:space="preserve">SECTION A:  CONTRACTOR WORK </t>
  </si>
  <si>
    <r>
      <t xml:space="preserve">SECTION B:  SUBCONTRACTOR WORK </t>
    </r>
    <r>
      <rPr>
        <b/>
        <i/>
        <sz val="8"/>
        <rFont val="Arial"/>
        <family val="2"/>
      </rPr>
      <t>(Excluding Travel Expenses)</t>
    </r>
  </si>
  <si>
    <r>
      <t>COST PLUS PERCENTAGE FEE</t>
    </r>
    <r>
      <rPr>
        <sz val="8"/>
        <rFont val="Arial"/>
        <family val="2"/>
      </rPr>
      <t xml:space="preserve"> - Complete Line 2</t>
    </r>
  </si>
  <si>
    <r>
      <t>COST PLUS FIXED FEE</t>
    </r>
    <r>
      <rPr>
        <sz val="8"/>
        <rFont val="Arial"/>
        <family val="2"/>
      </rPr>
      <t xml:space="preserve"> - Complete Line 3</t>
    </r>
  </si>
  <si>
    <r>
      <t>Item No.</t>
    </r>
    <r>
      <rPr>
        <sz val="7"/>
        <rFont val="Arial"/>
        <family val="2"/>
      </rPr>
      <t xml:space="preserve"> (from BDC 268)</t>
    </r>
    <r>
      <rPr>
        <sz val="8"/>
        <rFont val="Arial"/>
        <family val="2"/>
      </rPr>
      <t>:</t>
    </r>
  </si>
  <si>
    <t>Employee Name:</t>
  </si>
  <si>
    <t>Social Security No.:</t>
  </si>
  <si>
    <t>Gross Pay Year-to-Date:</t>
  </si>
  <si>
    <r>
      <t xml:space="preserve"> LABOR RATE BREAKDOWN</t>
    </r>
    <r>
      <rPr>
        <sz val="10"/>
        <rFont val="Arial"/>
        <family val="2"/>
      </rPr>
      <t xml:space="preserve"> </t>
    </r>
    <r>
      <rPr>
        <b/>
        <sz val="8"/>
        <color indexed="10"/>
        <rFont val="Arial"/>
        <family val="2"/>
      </rPr>
      <t>(ALL LABOR RATE BREAKDOWN FIELDS ARE REQUIRED ENTRIES. Use a separate worksheet for each employee.)</t>
    </r>
  </si>
  <si>
    <t>(a.)</t>
  </si>
  <si>
    <t>(b.)</t>
  </si>
  <si>
    <t>Other Payroll Tax:</t>
  </si>
  <si>
    <t>REGULAR TIME   BASE RATE</t>
  </si>
  <si>
    <t>Lodging Receipt Number</t>
  </si>
  <si>
    <t>( i.e., MTA Tax - Attach Backup)</t>
  </si>
  <si>
    <r>
      <t xml:space="preserve">(1 + 2 + 4 + 5)   </t>
    </r>
    <r>
      <rPr>
        <b/>
        <sz val="9.5"/>
        <rFont val="Arial"/>
        <family val="2"/>
      </rPr>
      <t>OR</t>
    </r>
    <r>
      <rPr>
        <b/>
        <sz val="9"/>
        <rFont val="Arial"/>
        <family val="2"/>
      </rPr>
      <t xml:space="preserve">  </t>
    </r>
    <r>
      <rPr>
        <sz val="9"/>
        <rFont val="Arial"/>
        <family val="2"/>
      </rPr>
      <t xml:space="preserve"> (1 + 3 + 4 + 5)    </t>
    </r>
  </si>
  <si>
    <r>
      <t xml:space="preserve">( </t>
    </r>
    <r>
      <rPr>
        <b/>
        <sz val="9"/>
        <rFont val="Arial"/>
        <family val="2"/>
      </rPr>
      <t>A + B + C.1 + C.2</t>
    </r>
    <r>
      <rPr>
        <sz val="9"/>
        <rFont val="Arial"/>
        <family val="2"/>
      </rPr>
      <t xml:space="preserve"> ) =</t>
    </r>
  </si>
  <si>
    <t>%    =</t>
  </si>
  <si>
    <r>
      <t xml:space="preserve">( </t>
    </r>
    <r>
      <rPr>
        <b/>
        <sz val="9"/>
        <rFont val="Arial"/>
        <family val="2"/>
      </rPr>
      <t>A + B + C.1 + C.2</t>
    </r>
    <r>
      <rPr>
        <sz val="9"/>
        <rFont val="Arial"/>
        <family val="2"/>
      </rPr>
      <t xml:space="preserve"> )  = </t>
    </r>
  </si>
  <si>
    <t xml:space="preserve">  %  =</t>
  </si>
  <si>
    <t>Rented equipment will be paid for at actual cost. Complete columns 1, 3, 4, and 12.</t>
  </si>
  <si>
    <r>
      <rPr>
        <sz val="8"/>
        <rFont val="Arial"/>
        <family val="2"/>
      </rPr>
      <t>Date Installed</t>
    </r>
    <r>
      <rPr>
        <sz val="7"/>
        <rFont val="Arial"/>
        <family val="2"/>
      </rPr>
      <t xml:space="preserve"> (From BDC 269)</t>
    </r>
  </si>
  <si>
    <t>Carry forward to BDC 272.</t>
  </si>
  <si>
    <t>Carry forward to BDC 272 (2).</t>
  </si>
  <si>
    <t xml:space="preserve"> times line 1.</t>
  </si>
  <si>
    <t>Enter</t>
  </si>
  <si>
    <t>Rented</t>
  </si>
  <si>
    <t>Below</t>
  </si>
  <si>
    <r>
      <t>'</t>
    </r>
    <r>
      <rPr>
        <b/>
        <sz val="8"/>
        <rFont val="Arial"/>
        <family val="2"/>
      </rPr>
      <t>O</t>
    </r>
    <r>
      <rPr>
        <sz val="8"/>
        <rFont val="Arial"/>
        <family val="2"/>
      </rPr>
      <t>' if</t>
    </r>
  </si>
  <si>
    <r>
      <t>'</t>
    </r>
    <r>
      <rPr>
        <b/>
        <sz val="8"/>
        <rFont val="Arial"/>
        <family val="2"/>
      </rPr>
      <t>R</t>
    </r>
    <r>
      <rPr>
        <sz val="8"/>
        <rFont val="Arial"/>
        <family val="2"/>
      </rPr>
      <t>' if</t>
    </r>
  </si>
  <si>
    <t>Owned</t>
  </si>
  <si>
    <t>Fed ID #:</t>
  </si>
  <si>
    <t>(First date of submission period)</t>
  </si>
  <si>
    <t>(First date of payment submission)</t>
  </si>
  <si>
    <t>Carry forward to BDC 124E (9).</t>
  </si>
  <si>
    <t>Total Contractor Equipment Expense from BDC 124E (10).</t>
  </si>
  <si>
    <t>Carry forward to BDC 124E 8).</t>
  </si>
  <si>
    <t>Total Contractor Equipment Expense from BDC 124E (9).</t>
  </si>
  <si>
    <t>Carry forward to BDC 124E (7).</t>
  </si>
  <si>
    <t>Total Contractor Equipment Expense from BDC 124E (8).</t>
  </si>
  <si>
    <t>Carry forward to BDC 124E (6).</t>
  </si>
  <si>
    <t>Total Contractor Equipment Expense from BDC 124E (7).</t>
  </si>
  <si>
    <t>Carry forward to BDC 124E (5).</t>
  </si>
  <si>
    <t>Total Contractor Equipment Expense from BDC 124E (6).</t>
  </si>
  <si>
    <r>
      <t xml:space="preserve">Federal Unemployment  </t>
    </r>
    <r>
      <rPr>
        <b/>
        <sz val="7"/>
        <rFont val="Arial"/>
        <family val="2"/>
      </rPr>
      <t>(up to 1st $7,000 of base salary per employee / year)</t>
    </r>
  </si>
  <si>
    <r>
      <t xml:space="preserve">Federal Unemployment  </t>
    </r>
    <r>
      <rPr>
        <b/>
        <sz val="7"/>
        <rFont val="Arial"/>
        <family val="2"/>
      </rPr>
      <t>(up to 1st $7,000 base salary per employee / year)</t>
    </r>
  </si>
  <si>
    <t>L&amp;M Sub</t>
  </si>
  <si>
    <t>Lump Sum</t>
  </si>
  <si>
    <t>Trade Sub-category</t>
  </si>
  <si>
    <t>Print Name</t>
  </si>
  <si>
    <t>Total Contractor Equipment Expense from BDC 124E (2).</t>
  </si>
  <si>
    <t>BDC 274 (Rev 21_04/2022)</t>
  </si>
  <si>
    <t>BDC 271 (Rev 21_04/2022)</t>
  </si>
  <si>
    <r>
      <t xml:space="preserve">State Unemployment  </t>
    </r>
    <r>
      <rPr>
        <b/>
        <sz val="7"/>
        <rFont val="Arial"/>
        <family val="2"/>
      </rPr>
      <t>(up to 1st $12,000 of base salary per employee per year)</t>
    </r>
  </si>
  <si>
    <t>BDC 125E (Rev 21 - 04/2022)</t>
  </si>
  <si>
    <t>BDC 125E (Rev 21 -04/2022)</t>
  </si>
  <si>
    <t>053107</t>
  </si>
  <si>
    <t>BDC 272 (Rev 21 -04/2022)</t>
  </si>
  <si>
    <t>BDC 272 (Rev 21 - 04/2022)</t>
  </si>
  <si>
    <t>BDC 272 (Rev 21 - 04/2022</t>
  </si>
  <si>
    <t>BDC 275 (Rev21 - 04/2022)</t>
  </si>
  <si>
    <t>BDC 124E (Rev 21 - 04/2022)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</si>
</sst>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164" formatCode="&quot;$&quot;#,##0.00"/>
    <numFmt numFmtId="165" formatCode="mm/dd/yy"/>
    <numFmt numFmtId="166" formatCode="mm/dd/yy;@"/>
    <numFmt numFmtId="167" formatCode="&quot;$&quot;#,##0.0000"/>
    <numFmt numFmtId="168" formatCode="##\-#######"/>
  </numFmts>
  <fonts count="26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7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i/>
      <sz val="7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b/>
      <sz val="8.5"/>
      <color indexed="10"/>
      <name val="Arial"/>
      <family val="2"/>
    </font>
    <font>
      <sz val="8"/>
      <color indexed="9"/>
      <name val="Arial"/>
      <family val="2"/>
    </font>
    <font>
      <sz val="12"/>
      <color indexed="10"/>
      <name val="Arial"/>
      <family val="2"/>
    </font>
    <font>
      <b/>
      <i/>
      <sz val="8"/>
      <name val="Arial"/>
      <family val="2"/>
    </font>
    <font>
      <b/>
      <sz val="9.5"/>
      <name val="Arial"/>
      <family val="2"/>
    </font>
    <font>
      <sz val="8.5"/>
      <name val="Arial"/>
      <family val="2"/>
    </font>
    <font>
      <sz val="9"/>
      <name val="Arial"/>
      <family val="2"/>
    </font>
    <font>
      <b/>
      <sz val="8"/>
      <color indexed="10"/>
      <name val="Arial"/>
      <family val="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CFF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DFFE1"/>
        <bgColor indexed="64"/>
      </patternFill>
    </fill>
  </fills>
  <borders count="10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double">
        <color indexed="64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64"/>
      </bottom>
      <diagonal/>
    </border>
    <border>
      <left style="double">
        <color indexed="8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double">
        <color indexed="64"/>
      </right>
      <top style="thin">
        <color indexed="64"/>
      </top>
      <bottom style="thin">
        <color indexed="8"/>
      </bottom>
      <diagonal/>
    </border>
    <border>
      <left style="double">
        <color indexed="64"/>
      </left>
      <right/>
      <top style="thin">
        <color indexed="64"/>
      </top>
      <bottom style="thin">
        <color indexed="8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8"/>
      </top>
      <bottom style="double">
        <color indexed="64"/>
      </bottom>
      <diagonal/>
    </border>
    <border>
      <left style="double">
        <color indexed="8"/>
      </left>
      <right/>
      <top style="thin">
        <color indexed="8"/>
      </top>
      <bottom style="double">
        <color indexed="8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</borders>
  <cellStyleXfs count="5">
    <xf numFmtId="0" fontId="0" fillId="0" borderId="0"/>
    <xf numFmtId="168" fontId="3" fillId="0" borderId="1">
      <alignment horizontal="center"/>
    </xf>
    <xf numFmtId="0" fontId="12" fillId="0" borderId="0"/>
    <xf numFmtId="0" fontId="12" fillId="0" borderId="0"/>
    <xf numFmtId="0" fontId="12" fillId="0" borderId="0"/>
  </cellStyleXfs>
  <cellXfs count="853">
    <xf numFmtId="0" fontId="0" fillId="0" borderId="0" xfId="0"/>
    <xf numFmtId="0" fontId="0" fillId="0" borderId="0" xfId="0" applyProtection="1"/>
    <xf numFmtId="0" fontId="0" fillId="0" borderId="1" xfId="0" applyBorder="1" applyProtection="1"/>
    <xf numFmtId="0" fontId="0" fillId="0" borderId="0" xfId="0" applyBorder="1" applyAlignment="1" applyProtection="1"/>
    <xf numFmtId="0" fontId="0" fillId="0" borderId="0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0" fillId="0" borderId="1" xfId="0" applyBorder="1" applyAlignment="1" applyProtection="1"/>
    <xf numFmtId="0" fontId="0" fillId="0" borderId="4" xfId="0" applyBorder="1" applyProtection="1"/>
    <xf numFmtId="0" fontId="4" fillId="0" borderId="0" xfId="0" applyFont="1" applyBorder="1" applyProtection="1"/>
    <xf numFmtId="0" fontId="4" fillId="0" borderId="2" xfId="0" applyFont="1" applyBorder="1" applyProtection="1"/>
    <xf numFmtId="0" fontId="4" fillId="0" borderId="1" xfId="0" applyFont="1" applyBorder="1" applyProtection="1"/>
    <xf numFmtId="0" fontId="5" fillId="0" borderId="2" xfId="0" applyFont="1" applyBorder="1" applyProtection="1"/>
    <xf numFmtId="0" fontId="5" fillId="0" borderId="2" xfId="0" applyFont="1" applyBorder="1" applyAlignment="1" applyProtection="1"/>
    <xf numFmtId="0" fontId="0" fillId="0" borderId="1" xfId="0" applyBorder="1"/>
    <xf numFmtId="0" fontId="0" fillId="0" borderId="0" xfId="0" applyBorder="1"/>
    <xf numFmtId="0" fontId="0" fillId="0" borderId="5" xfId="0" applyBorder="1"/>
    <xf numFmtId="0" fontId="0" fillId="0" borderId="4" xfId="0" applyBorder="1"/>
    <xf numFmtId="0" fontId="0" fillId="0" borderId="6" xfId="0" applyBorder="1"/>
    <xf numFmtId="0" fontId="0" fillId="0" borderId="3" xfId="0" applyBorder="1"/>
    <xf numFmtId="0" fontId="5" fillId="0" borderId="0" xfId="0" applyFont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Protection="1"/>
    <xf numFmtId="0" fontId="5" fillId="0" borderId="7" xfId="0" applyFont="1" applyBorder="1" applyAlignment="1" applyProtection="1">
      <alignment horizontal="right"/>
    </xf>
    <xf numFmtId="0" fontId="7" fillId="0" borderId="2" xfId="0" applyFont="1" applyBorder="1" applyProtection="1"/>
    <xf numFmtId="0" fontId="3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right"/>
    </xf>
    <xf numFmtId="0" fontId="0" fillId="0" borderId="0" xfId="0" applyAlignment="1"/>
    <xf numFmtId="0" fontId="4" fillId="0" borderId="7" xfId="0" applyFont="1" applyBorder="1" applyAlignment="1" applyProtection="1">
      <alignment horizontal="center"/>
    </xf>
    <xf numFmtId="0" fontId="5" fillId="0" borderId="4" xfId="0" applyFont="1" applyBorder="1" applyAlignment="1" applyProtection="1">
      <alignment horizontal="center"/>
    </xf>
    <xf numFmtId="0" fontId="3" fillId="0" borderId="5" xfId="0" applyFont="1" applyBorder="1" applyAlignment="1" applyProtection="1">
      <alignment horizontal="center"/>
    </xf>
    <xf numFmtId="0" fontId="5" fillId="0" borderId="0" xfId="0" applyFont="1" applyBorder="1" applyAlignment="1">
      <alignment horizontal="center"/>
    </xf>
    <xf numFmtId="0" fontId="5" fillId="0" borderId="8" xfId="0" applyFont="1" applyBorder="1" applyAlignment="1" applyProtection="1">
      <alignment horizontal="center"/>
    </xf>
    <xf numFmtId="0" fontId="5" fillId="0" borderId="9" xfId="0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 wrapText="1"/>
    </xf>
    <xf numFmtId="0" fontId="5" fillId="0" borderId="3" xfId="0" applyFont="1" applyBorder="1" applyAlignment="1" applyProtection="1">
      <alignment horizontal="center" wrapText="1"/>
    </xf>
    <xf numFmtId="0" fontId="5" fillId="0" borderId="10" xfId="0" applyFont="1" applyBorder="1" applyAlignment="1" applyProtection="1">
      <alignment horizontal="center"/>
    </xf>
    <xf numFmtId="0" fontId="5" fillId="0" borderId="5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 wrapText="1"/>
    </xf>
    <xf numFmtId="0" fontId="9" fillId="0" borderId="4" xfId="0" applyFont="1" applyBorder="1" applyAlignment="1" applyProtection="1">
      <alignment horizontal="center" wrapText="1"/>
    </xf>
    <xf numFmtId="0" fontId="0" fillId="0" borderId="2" xfId="0" applyBorder="1" applyAlignment="1" applyProtection="1">
      <alignment horizontal="left"/>
    </xf>
    <xf numFmtId="0" fontId="11" fillId="0" borderId="2" xfId="0" applyFont="1" applyBorder="1" applyAlignment="1" applyProtection="1">
      <alignment horizontal="center"/>
    </xf>
    <xf numFmtId="0" fontId="5" fillId="0" borderId="3" xfId="0" applyFont="1" applyBorder="1" applyAlignment="1" applyProtection="1"/>
    <xf numFmtId="0" fontId="4" fillId="0" borderId="2" xfId="0" applyFont="1" applyBorder="1" applyAlignment="1" applyProtection="1">
      <alignment horizontal="left"/>
    </xf>
    <xf numFmtId="164" fontId="5" fillId="0" borderId="6" xfId="0" applyNumberFormat="1" applyFont="1" applyBorder="1" applyAlignment="1" applyProtection="1">
      <alignment horizontal="right"/>
    </xf>
    <xf numFmtId="0" fontId="5" fillId="0" borderId="11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 wrapText="1"/>
    </xf>
    <xf numFmtId="0" fontId="4" fillId="0" borderId="12" xfId="0" applyFont="1" applyBorder="1" applyAlignment="1" applyProtection="1">
      <alignment horizontal="center" wrapText="1"/>
    </xf>
    <xf numFmtId="0" fontId="5" fillId="0" borderId="13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 wrapText="1"/>
    </xf>
    <xf numFmtId="0" fontId="3" fillId="0" borderId="9" xfId="0" applyFont="1" applyBorder="1" applyAlignment="1" applyProtection="1">
      <alignment horizontal="center" wrapText="1"/>
    </xf>
    <xf numFmtId="0" fontId="5" fillId="0" borderId="2" xfId="0" applyFont="1" applyBorder="1" applyAlignment="1" applyProtection="1">
      <alignment horizontal="right"/>
    </xf>
    <xf numFmtId="0" fontId="5" fillId="0" borderId="15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5" xfId="0" applyBorder="1"/>
    <xf numFmtId="0" fontId="4" fillId="0" borderId="19" xfId="0" applyFont="1" applyBorder="1" applyAlignment="1" applyProtection="1"/>
    <xf numFmtId="0" fontId="4" fillId="0" borderId="1" xfId="0" applyFont="1" applyBorder="1" applyAlignment="1" applyProtection="1"/>
    <xf numFmtId="0" fontId="4" fillId="0" borderId="1" xfId="0" applyFont="1" applyBorder="1" applyAlignment="1" applyProtection="1">
      <alignment horizontal="left"/>
    </xf>
    <xf numFmtId="0" fontId="0" fillId="0" borderId="20" xfId="0" applyBorder="1"/>
    <xf numFmtId="0" fontId="5" fillId="0" borderId="1" xfId="0" applyFont="1" applyBorder="1" applyAlignment="1" applyProtection="1">
      <alignment horizontal="right"/>
    </xf>
    <xf numFmtId="0" fontId="5" fillId="0" borderId="2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 vertical="top"/>
    </xf>
    <xf numFmtId="0" fontId="5" fillId="0" borderId="2" xfId="0" applyFont="1" applyBorder="1"/>
    <xf numFmtId="0" fontId="10" fillId="0" borderId="12" xfId="0" applyFont="1" applyBorder="1" applyAlignment="1" applyProtection="1">
      <alignment horizontal="center" wrapText="1"/>
    </xf>
    <xf numFmtId="0" fontId="2" fillId="0" borderId="2" xfId="0" applyFont="1" applyBorder="1" applyAlignment="1" applyProtection="1">
      <alignment horizontal="left"/>
    </xf>
    <xf numFmtId="0" fontId="0" fillId="0" borderId="16" xfId="0" applyBorder="1" applyAlignment="1"/>
    <xf numFmtId="0" fontId="0" fillId="0" borderId="14" xfId="0" applyBorder="1"/>
    <xf numFmtId="0" fontId="0" fillId="0" borderId="6" xfId="0" applyBorder="1" applyAlignment="1"/>
    <xf numFmtId="0" fontId="0" fillId="0" borderId="10" xfId="0" applyBorder="1"/>
    <xf numFmtId="0" fontId="0" fillId="0" borderId="3" xfId="0" applyBorder="1" applyAlignment="1"/>
    <xf numFmtId="0" fontId="0" fillId="0" borderId="21" xfId="0" applyBorder="1"/>
    <xf numFmtId="0" fontId="4" fillId="0" borderId="1" xfId="0" applyFont="1" applyBorder="1" applyAlignment="1" applyProtection="1">
      <alignment horizontal="right"/>
    </xf>
    <xf numFmtId="0" fontId="0" fillId="0" borderId="1" xfId="0" applyBorder="1" applyAlignment="1">
      <alignment horizontal="right"/>
    </xf>
    <xf numFmtId="0" fontId="3" fillId="0" borderId="2" xfId="0" applyFont="1" applyBorder="1" applyAlignment="1" applyProtection="1">
      <alignment horizontal="left"/>
    </xf>
    <xf numFmtId="0" fontId="0" fillId="0" borderId="17" xfId="0" applyBorder="1" applyAlignment="1"/>
    <xf numFmtId="0" fontId="4" fillId="0" borderId="3" xfId="0" applyFont="1" applyBorder="1" applyAlignment="1" applyProtection="1"/>
    <xf numFmtId="0" fontId="0" fillId="0" borderId="22" xfId="0" applyBorder="1"/>
    <xf numFmtId="0" fontId="0" fillId="0" borderId="23" xfId="0" applyBorder="1"/>
    <xf numFmtId="0" fontId="4" fillId="0" borderId="0" xfId="0" applyFont="1" applyBorder="1" applyAlignment="1" applyProtection="1">
      <alignment horizontal="center"/>
    </xf>
    <xf numFmtId="165" fontId="4" fillId="0" borderId="1" xfId="0" applyNumberFormat="1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Alignment="1" applyProtection="1"/>
    <xf numFmtId="165" fontId="4" fillId="0" borderId="17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/>
    </xf>
    <xf numFmtId="0" fontId="0" fillId="0" borderId="17" xfId="0" applyBorder="1" applyProtection="1"/>
    <xf numFmtId="165" fontId="4" fillId="0" borderId="0" xfId="0" applyNumberFormat="1" applyFont="1" applyBorder="1" applyAlignment="1" applyProtection="1">
      <alignment horizontal="center"/>
    </xf>
    <xf numFmtId="165" fontId="4" fillId="0" borderId="4" xfId="0" applyNumberFormat="1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17" xfId="0" applyFont="1" applyBorder="1" applyAlignment="1" applyProtection="1"/>
    <xf numFmtId="0" fontId="4" fillId="0" borderId="4" xfId="0" applyFont="1" applyBorder="1" applyAlignment="1" applyProtection="1"/>
    <xf numFmtId="0" fontId="12" fillId="0" borderId="0" xfId="2"/>
    <xf numFmtId="0" fontId="4" fillId="0" borderId="24" xfId="2" applyFont="1" applyBorder="1" applyAlignment="1" applyProtection="1">
      <alignment horizontal="left"/>
    </xf>
    <xf numFmtId="0" fontId="4" fillId="0" borderId="0" xfId="2" applyFont="1" applyBorder="1" applyAlignment="1" applyProtection="1">
      <alignment horizontal="left"/>
    </xf>
    <xf numFmtId="0" fontId="12" fillId="0" borderId="0" xfId="2" applyProtection="1"/>
    <xf numFmtId="0" fontId="12" fillId="0" borderId="0" xfId="2" applyBorder="1" applyProtection="1"/>
    <xf numFmtId="0" fontId="12" fillId="0" borderId="24" xfId="2" applyBorder="1" applyAlignment="1" applyProtection="1"/>
    <xf numFmtId="0" fontId="12" fillId="0" borderId="24" xfId="2" applyBorder="1" applyProtection="1"/>
    <xf numFmtId="0" fontId="12" fillId="0" borderId="25" xfId="2" applyBorder="1" applyProtection="1"/>
    <xf numFmtId="0" fontId="12" fillId="0" borderId="26" xfId="2" applyBorder="1" applyProtection="1"/>
    <xf numFmtId="0" fontId="7" fillId="0" borderId="0" xfId="2" applyFont="1" applyAlignment="1" applyProtection="1">
      <alignment horizontal="right"/>
    </xf>
    <xf numFmtId="0" fontId="5" fillId="0" borderId="27" xfId="2" applyFont="1" applyBorder="1" applyProtection="1"/>
    <xf numFmtId="0" fontId="5" fillId="0" borderId="24" xfId="2" applyFont="1" applyBorder="1" applyAlignment="1" applyProtection="1">
      <alignment horizontal="right"/>
    </xf>
    <xf numFmtId="1" fontId="4" fillId="0" borderId="28" xfId="2" applyNumberFormat="1" applyFont="1" applyBorder="1" applyAlignment="1" applyProtection="1">
      <alignment horizontal="center"/>
      <protection locked="0"/>
    </xf>
    <xf numFmtId="0" fontId="5" fillId="0" borderId="24" xfId="2" applyFont="1" applyBorder="1" applyAlignment="1" applyProtection="1">
      <alignment horizontal="center"/>
    </xf>
    <xf numFmtId="0" fontId="5" fillId="0" borderId="25" xfId="2" applyFont="1" applyBorder="1" applyAlignment="1" applyProtection="1"/>
    <xf numFmtId="0" fontId="12" fillId="0" borderId="0" xfId="2" applyBorder="1" applyAlignment="1" applyProtection="1"/>
    <xf numFmtId="0" fontId="5" fillId="0" borderId="0" xfId="2" applyFont="1" applyProtection="1"/>
    <xf numFmtId="0" fontId="7" fillId="0" borderId="0" xfId="2" applyFont="1" applyAlignment="1" applyProtection="1">
      <alignment horizontal="centerContinuous"/>
    </xf>
    <xf numFmtId="0" fontId="4" fillId="0" borderId="7" xfId="2" applyFont="1" applyBorder="1" applyAlignment="1" applyProtection="1">
      <alignment horizontal="center"/>
    </xf>
    <xf numFmtId="0" fontId="7" fillId="0" borderId="0" xfId="2" applyFont="1" applyProtection="1"/>
    <xf numFmtId="49" fontId="5" fillId="0" borderId="27" xfId="2" applyNumberFormat="1" applyFont="1" applyBorder="1" applyAlignment="1" applyProtection="1">
      <alignment horizontal="center"/>
    </xf>
    <xf numFmtId="0" fontId="5" fillId="0" borderId="24" xfId="2" applyFont="1" applyBorder="1" applyProtection="1"/>
    <xf numFmtId="0" fontId="5" fillId="0" borderId="29" xfId="2" applyFont="1" applyBorder="1" applyAlignment="1" applyProtection="1"/>
    <xf numFmtId="49" fontId="5" fillId="0" borderId="25" xfId="2" applyNumberFormat="1" applyFont="1" applyBorder="1" applyAlignment="1" applyProtection="1">
      <alignment horizontal="center"/>
    </xf>
    <xf numFmtId="0" fontId="11" fillId="0" borderId="0" xfId="2" applyFont="1" applyAlignment="1" applyProtection="1">
      <alignment vertical="top"/>
    </xf>
    <xf numFmtId="0" fontId="12" fillId="0" borderId="30" xfId="2" applyBorder="1" applyProtection="1"/>
    <xf numFmtId="0" fontId="12" fillId="0" borderId="9" xfId="2" applyBorder="1" applyProtection="1"/>
    <xf numFmtId="0" fontId="12" fillId="0" borderId="12" xfId="2" applyBorder="1" applyProtection="1"/>
    <xf numFmtId="0" fontId="12" fillId="0" borderId="31" xfId="2" applyBorder="1" applyProtection="1"/>
    <xf numFmtId="0" fontId="7" fillId="0" borderId="32" xfId="2" applyFont="1" applyBorder="1" applyAlignment="1" applyProtection="1">
      <alignment horizontal="center"/>
    </xf>
    <xf numFmtId="0" fontId="7" fillId="0" borderId="33" xfId="2" applyFont="1" applyBorder="1" applyAlignment="1" applyProtection="1">
      <alignment horizontal="center"/>
    </xf>
    <xf numFmtId="0" fontId="7" fillId="0" borderId="34" xfId="2" applyFont="1" applyBorder="1" applyAlignment="1" applyProtection="1">
      <alignment horizontal="centerContinuous"/>
    </xf>
    <xf numFmtId="0" fontId="7" fillId="0" borderId="35" xfId="2" applyFont="1" applyBorder="1" applyAlignment="1" applyProtection="1">
      <alignment horizontal="centerContinuous"/>
    </xf>
    <xf numFmtId="0" fontId="7" fillId="0" borderId="36" xfId="2" applyFont="1" applyBorder="1" applyAlignment="1" applyProtection="1">
      <alignment horizontal="centerContinuous"/>
    </xf>
    <xf numFmtId="0" fontId="7" fillId="0" borderId="35" xfId="2" applyFont="1" applyBorder="1" applyAlignment="1" applyProtection="1">
      <alignment horizontal="center"/>
    </xf>
    <xf numFmtId="0" fontId="7" fillId="0" borderId="37" xfId="2" applyFont="1" applyBorder="1" applyAlignment="1" applyProtection="1">
      <alignment horizontal="centerContinuous"/>
    </xf>
    <xf numFmtId="0" fontId="5" fillId="0" borderId="38" xfId="2" applyFont="1" applyBorder="1" applyAlignment="1" applyProtection="1">
      <alignment horizontal="center"/>
    </xf>
    <xf numFmtId="0" fontId="5" fillId="0" borderId="39" xfId="2" applyFont="1" applyBorder="1" applyAlignment="1" applyProtection="1">
      <alignment horizontal="center"/>
    </xf>
    <xf numFmtId="0" fontId="6" fillId="0" borderId="40" xfId="2" applyFont="1" applyBorder="1" applyAlignment="1" applyProtection="1">
      <alignment horizontal="centerContinuous"/>
    </xf>
    <xf numFmtId="0" fontId="6" fillId="0" borderId="7" xfId="2" applyFont="1" applyBorder="1" applyAlignment="1" applyProtection="1">
      <alignment horizontal="centerContinuous"/>
    </xf>
    <xf numFmtId="0" fontId="6" fillId="0" borderId="39" xfId="2" applyFont="1" applyBorder="1" applyAlignment="1" applyProtection="1">
      <alignment horizontal="centerContinuous"/>
    </xf>
    <xf numFmtId="0" fontId="5" fillId="0" borderId="41" xfId="2" applyFont="1" applyBorder="1" applyProtection="1"/>
    <xf numFmtId="0" fontId="5" fillId="0" borderId="40" xfId="2" applyFont="1" applyBorder="1" applyAlignment="1" applyProtection="1">
      <alignment horizontal="centerContinuous"/>
    </xf>
    <xf numFmtId="0" fontId="5" fillId="0" borderId="39" xfId="2" applyFont="1" applyBorder="1" applyAlignment="1" applyProtection="1">
      <alignment horizontal="centerContinuous"/>
    </xf>
    <xf numFmtId="0" fontId="5" fillId="0" borderId="42" xfId="2" applyFont="1" applyBorder="1" applyAlignment="1" applyProtection="1">
      <alignment horizontal="centerContinuous"/>
    </xf>
    <xf numFmtId="0" fontId="5" fillId="0" borderId="7" xfId="2" applyFont="1" applyBorder="1" applyAlignment="1" applyProtection="1">
      <alignment horizontal="centerContinuous"/>
    </xf>
    <xf numFmtId="0" fontId="5" fillId="0" borderId="43" xfId="2" applyFont="1" applyBorder="1" applyAlignment="1" applyProtection="1">
      <alignment horizontal="center"/>
    </xf>
    <xf numFmtId="0" fontId="5" fillId="0" borderId="44" xfId="2" applyFont="1" applyBorder="1" applyAlignment="1" applyProtection="1">
      <alignment horizontal="center"/>
    </xf>
    <xf numFmtId="0" fontId="6" fillId="0" borderId="45" xfId="2" applyFont="1" applyBorder="1" applyAlignment="1" applyProtection="1">
      <alignment horizontal="centerContinuous"/>
    </xf>
    <xf numFmtId="0" fontId="6" fillId="0" borderId="0" xfId="2" applyFont="1" applyBorder="1" applyAlignment="1" applyProtection="1">
      <alignment horizontal="centerContinuous"/>
    </xf>
    <xf numFmtId="0" fontId="6" fillId="0" borderId="44" xfId="2" applyFont="1" applyBorder="1" applyAlignment="1" applyProtection="1">
      <alignment horizontal="centerContinuous"/>
    </xf>
    <xf numFmtId="0" fontId="5" fillId="0" borderId="0" xfId="2" applyFont="1" applyAlignment="1" applyProtection="1">
      <alignment horizontal="center"/>
    </xf>
    <xf numFmtId="0" fontId="5" fillId="0" borderId="46" xfId="2" applyFont="1" applyBorder="1" applyAlignment="1" applyProtection="1">
      <alignment horizontal="center"/>
    </xf>
    <xf numFmtId="0" fontId="5" fillId="0" borderId="45" xfId="2" applyFont="1" applyBorder="1" applyAlignment="1" applyProtection="1">
      <alignment horizontal="centerContinuous"/>
    </xf>
    <xf numFmtId="0" fontId="5" fillId="0" borderId="44" xfId="2" applyFont="1" applyBorder="1" applyAlignment="1" applyProtection="1">
      <alignment horizontal="centerContinuous"/>
    </xf>
    <xf numFmtId="0" fontId="5" fillId="0" borderId="26" xfId="2" applyFont="1" applyBorder="1" applyAlignment="1" applyProtection="1">
      <alignment horizontal="centerContinuous"/>
    </xf>
    <xf numFmtId="0" fontId="5" fillId="0" borderId="0" xfId="2" applyFont="1" applyBorder="1" applyAlignment="1" applyProtection="1">
      <alignment horizontal="centerContinuous"/>
    </xf>
    <xf numFmtId="0" fontId="6" fillId="0" borderId="26" xfId="2" applyFont="1" applyBorder="1" applyAlignment="1" applyProtection="1">
      <alignment horizontal="centerContinuous"/>
    </xf>
    <xf numFmtId="0" fontId="5" fillId="0" borderId="46" xfId="2" applyFont="1" applyBorder="1" applyProtection="1"/>
    <xf numFmtId="0" fontId="9" fillId="0" borderId="45" xfId="2" applyFont="1" applyBorder="1" applyAlignment="1" applyProtection="1">
      <alignment horizontal="centerContinuous"/>
    </xf>
    <xf numFmtId="0" fontId="9" fillId="0" borderId="0" xfId="2" applyFont="1" applyBorder="1" applyAlignment="1" applyProtection="1">
      <alignment horizontal="centerContinuous"/>
    </xf>
    <xf numFmtId="0" fontId="9" fillId="0" borderId="44" xfId="2" applyFont="1" applyBorder="1" applyAlignment="1" applyProtection="1">
      <alignment horizontal="centerContinuous"/>
    </xf>
    <xf numFmtId="0" fontId="11" fillId="0" borderId="45" xfId="2" applyFont="1" applyBorder="1" applyAlignment="1" applyProtection="1">
      <alignment horizontal="center"/>
    </xf>
    <xf numFmtId="0" fontId="12" fillId="0" borderId="26" xfId="2" applyBorder="1" applyAlignment="1" applyProtection="1">
      <alignment horizontal="center"/>
    </xf>
    <xf numFmtId="0" fontId="11" fillId="0" borderId="45" xfId="2" applyFont="1" applyBorder="1" applyAlignment="1" applyProtection="1">
      <alignment horizontal="centerContinuous"/>
    </xf>
    <xf numFmtId="0" fontId="11" fillId="0" borderId="44" xfId="2" applyFont="1" applyBorder="1" applyAlignment="1" applyProtection="1">
      <alignment horizontal="centerContinuous"/>
    </xf>
    <xf numFmtId="0" fontId="11" fillId="0" borderId="26" xfId="2" applyFont="1" applyBorder="1" applyAlignment="1" applyProtection="1">
      <alignment horizontal="centerContinuous"/>
    </xf>
    <xf numFmtId="0" fontId="11" fillId="0" borderId="0" xfId="2" applyFont="1" applyBorder="1" applyAlignment="1" applyProtection="1">
      <alignment horizontal="centerContinuous"/>
    </xf>
    <xf numFmtId="0" fontId="12" fillId="0" borderId="46" xfId="2" applyBorder="1" applyProtection="1"/>
    <xf numFmtId="0" fontId="11" fillId="0" borderId="45" xfId="2" applyFont="1" applyBorder="1" applyAlignment="1" applyProtection="1">
      <alignment horizontal="left"/>
    </xf>
    <xf numFmtId="0" fontId="12" fillId="0" borderId="47" xfId="2" applyBorder="1" applyAlignment="1" applyProtection="1">
      <alignment horizontal="center"/>
    </xf>
    <xf numFmtId="9" fontId="5" fillId="0" borderId="45" xfId="2" applyNumberFormat="1" applyFont="1" applyBorder="1" applyAlignment="1" applyProtection="1">
      <alignment horizontal="center"/>
    </xf>
    <xf numFmtId="0" fontId="5" fillId="0" borderId="48" xfId="2" applyFont="1" applyBorder="1" applyAlignment="1" applyProtection="1">
      <alignment horizontal="center"/>
      <protection locked="0"/>
    </xf>
    <xf numFmtId="164" fontId="5" fillId="0" borderId="48" xfId="2" applyNumberFormat="1" applyFont="1" applyBorder="1" applyAlignment="1" applyProtection="1">
      <protection locked="0"/>
    </xf>
    <xf numFmtId="0" fontId="5" fillId="0" borderId="33" xfId="2" applyFont="1" applyBorder="1" applyAlignment="1" applyProtection="1">
      <alignment horizontal="center"/>
      <protection locked="0"/>
    </xf>
    <xf numFmtId="164" fontId="5" fillId="0" borderId="34" xfId="2" applyNumberFormat="1" applyFont="1" applyBorder="1" applyAlignment="1" applyProtection="1">
      <protection locked="0"/>
    </xf>
    <xf numFmtId="0" fontId="7" fillId="0" borderId="49" xfId="2" applyFont="1" applyBorder="1" applyAlignment="1" applyProtection="1">
      <alignment horizontal="centerContinuous"/>
    </xf>
    <xf numFmtId="0" fontId="6" fillId="0" borderId="24" xfId="2" applyFont="1" applyBorder="1" applyAlignment="1" applyProtection="1"/>
    <xf numFmtId="0" fontId="4" fillId="0" borderId="0" xfId="2" applyFont="1" applyBorder="1" applyAlignment="1" applyProtection="1">
      <alignment horizontal="center" vertical="center"/>
    </xf>
    <xf numFmtId="0" fontId="4" fillId="0" borderId="0" xfId="2" applyFont="1" applyBorder="1" applyProtection="1"/>
    <xf numFmtId="0" fontId="4" fillId="0" borderId="42" xfId="2" applyFont="1" applyBorder="1" applyAlignment="1" applyProtection="1">
      <alignment horizontal="center"/>
    </xf>
    <xf numFmtId="0" fontId="3" fillId="0" borderId="0" xfId="0" applyFont="1" applyBorder="1" applyAlignment="1" applyProtection="1"/>
    <xf numFmtId="164" fontId="5" fillId="0" borderId="3" xfId="0" applyNumberFormat="1" applyFont="1" applyBorder="1" applyAlignment="1" applyProtection="1">
      <alignment horizontal="right"/>
    </xf>
    <xf numFmtId="0" fontId="13" fillId="0" borderId="0" xfId="0" applyFont="1" applyProtection="1">
      <protection hidden="1"/>
    </xf>
    <xf numFmtId="0" fontId="4" fillId="0" borderId="0" xfId="0" quotePrefix="1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2" fillId="0" borderId="0" xfId="4"/>
    <xf numFmtId="0" fontId="12" fillId="0" borderId="24" xfId="4" applyBorder="1"/>
    <xf numFmtId="0" fontId="5" fillId="0" borderId="24" xfId="4" applyFont="1" applyBorder="1" applyAlignment="1">
      <alignment horizontal="right"/>
    </xf>
    <xf numFmtId="0" fontId="4" fillId="0" borderId="24" xfId="4" applyFont="1" applyBorder="1" applyAlignment="1"/>
    <xf numFmtId="0" fontId="5" fillId="0" borderId="0" xfId="4" applyFont="1" applyBorder="1" applyAlignment="1">
      <alignment horizontal="right"/>
    </xf>
    <xf numFmtId="0" fontId="12" fillId="0" borderId="0" xfId="4" applyProtection="1"/>
    <xf numFmtId="0" fontId="5" fillId="0" borderId="25" xfId="4" applyFont="1" applyBorder="1"/>
    <xf numFmtId="0" fontId="12" fillId="0" borderId="50" xfId="4" applyBorder="1"/>
    <xf numFmtId="0" fontId="12" fillId="0" borderId="49" xfId="4" applyBorder="1"/>
    <xf numFmtId="0" fontId="12" fillId="0" borderId="51" xfId="4" applyBorder="1"/>
    <xf numFmtId="0" fontId="2" fillId="0" borderId="27" xfId="4" applyFont="1" applyBorder="1" applyAlignment="1" applyProtection="1">
      <alignment horizontal="left"/>
    </xf>
    <xf numFmtId="0" fontId="12" fillId="0" borderId="24" xfId="4" applyBorder="1" applyAlignment="1">
      <alignment horizontal="left"/>
    </xf>
    <xf numFmtId="0" fontId="12" fillId="0" borderId="0" xfId="4" applyAlignment="1">
      <alignment horizontal="left"/>
    </xf>
    <xf numFmtId="0" fontId="5" fillId="0" borderId="24" xfId="4" applyFont="1" applyBorder="1" applyAlignment="1">
      <alignment horizontal="left"/>
    </xf>
    <xf numFmtId="0" fontId="5" fillId="0" borderId="52" xfId="4" applyFont="1" applyBorder="1" applyAlignment="1">
      <alignment horizontal="left"/>
    </xf>
    <xf numFmtId="0" fontId="12" fillId="0" borderId="0" xfId="4" applyBorder="1"/>
    <xf numFmtId="0" fontId="4" fillId="0" borderId="0" xfId="4" applyFont="1" applyBorder="1" applyAlignment="1"/>
    <xf numFmtId="0" fontId="12" fillId="0" borderId="26" xfId="4" applyBorder="1"/>
    <xf numFmtId="0" fontId="4" fillId="0" borderId="0" xfId="4" applyFont="1" applyBorder="1" applyAlignment="1">
      <alignment vertical="center"/>
    </xf>
    <xf numFmtId="0" fontId="12" fillId="0" borderId="50" xfId="4" applyBorder="1" applyProtection="1"/>
    <xf numFmtId="0" fontId="12" fillId="0" borderId="49" xfId="4" applyBorder="1" applyProtection="1"/>
    <xf numFmtId="0" fontId="10" fillId="0" borderId="49" xfId="4" applyFont="1" applyBorder="1" applyAlignment="1" applyProtection="1">
      <alignment horizontal="center" vertical="center"/>
    </xf>
    <xf numFmtId="0" fontId="12" fillId="0" borderId="53" xfId="4" applyBorder="1"/>
    <xf numFmtId="0" fontId="12" fillId="0" borderId="54" xfId="4" applyBorder="1"/>
    <xf numFmtId="0" fontId="5" fillId="0" borderId="25" xfId="4" applyFont="1" applyBorder="1" applyProtection="1"/>
    <xf numFmtId="0" fontId="5" fillId="0" borderId="0" xfId="4" applyFont="1" applyBorder="1" applyProtection="1"/>
    <xf numFmtId="0" fontId="12" fillId="0" borderId="0" xfId="4" applyBorder="1" applyAlignment="1">
      <alignment horizontal="left"/>
    </xf>
    <xf numFmtId="0" fontId="12" fillId="0" borderId="25" xfId="4" applyBorder="1"/>
    <xf numFmtId="0" fontId="7" fillId="0" borderId="49" xfId="4" applyFont="1" applyBorder="1" applyProtection="1"/>
    <xf numFmtId="0" fontId="12" fillId="0" borderId="0" xfId="4" applyBorder="1" applyProtection="1"/>
    <xf numFmtId="0" fontId="12" fillId="0" borderId="0" xfId="4" applyBorder="1" applyAlignment="1"/>
    <xf numFmtId="0" fontId="12" fillId="0" borderId="26" xfId="4" applyBorder="1" applyAlignment="1"/>
    <xf numFmtId="0" fontId="5" fillId="0" borderId="0" xfId="4" applyFont="1" applyBorder="1" applyAlignment="1" applyProtection="1">
      <alignment horizontal="left"/>
    </xf>
    <xf numFmtId="4" fontId="4" fillId="0" borderId="44" xfId="4" applyNumberFormat="1" applyFont="1" applyBorder="1" applyAlignment="1" applyProtection="1">
      <alignment horizontal="right"/>
    </xf>
    <xf numFmtId="2" fontId="4" fillId="0" borderId="35" xfId="4" applyNumberFormat="1" applyFont="1" applyBorder="1" applyAlignment="1" applyProtection="1">
      <alignment horizontal="right"/>
    </xf>
    <xf numFmtId="0" fontId="4" fillId="0" borderId="37" xfId="4" applyFont="1" applyBorder="1" applyAlignment="1">
      <alignment horizontal="center"/>
    </xf>
    <xf numFmtId="0" fontId="5" fillId="0" borderId="0" xfId="4" applyFont="1" applyBorder="1" applyAlignment="1" applyProtection="1"/>
    <xf numFmtId="0" fontId="17" fillId="0" borderId="0" xfId="4" applyFont="1" applyBorder="1" applyAlignment="1"/>
    <xf numFmtId="0" fontId="12" fillId="0" borderId="25" xfId="4" applyFont="1" applyBorder="1"/>
    <xf numFmtId="2" fontId="5" fillId="0" borderId="0" xfId="4" applyNumberFormat="1" applyFont="1" applyBorder="1" applyAlignment="1" applyProtection="1">
      <alignment horizontal="center"/>
    </xf>
    <xf numFmtId="0" fontId="4" fillId="0" borderId="37" xfId="4" applyFont="1" applyBorder="1" applyAlignment="1" applyProtection="1">
      <alignment horizontal="center"/>
    </xf>
    <xf numFmtId="0" fontId="7" fillId="0" borderId="0" xfId="4" applyFont="1" applyBorder="1"/>
    <xf numFmtId="0" fontId="7" fillId="0" borderId="26" xfId="4" applyFont="1" applyBorder="1"/>
    <xf numFmtId="0" fontId="18" fillId="0" borderId="25" xfId="4" applyFont="1" applyBorder="1" applyProtection="1">
      <protection locked="0"/>
    </xf>
    <xf numFmtId="0" fontId="5" fillId="0" borderId="0" xfId="4" applyFont="1" applyBorder="1"/>
    <xf numFmtId="0" fontId="4" fillId="0" borderId="0" xfId="4" applyFont="1" applyBorder="1" applyAlignment="1">
      <alignment horizontal="center"/>
    </xf>
    <xf numFmtId="0" fontId="4" fillId="0" borderId="51" xfId="4" applyFont="1" applyBorder="1" applyAlignment="1">
      <alignment horizontal="right" vertical="center"/>
    </xf>
    <xf numFmtId="0" fontId="12" fillId="0" borderId="24" xfId="4" applyBorder="1" applyProtection="1"/>
    <xf numFmtId="0" fontId="12" fillId="0" borderId="52" xfId="4" applyBorder="1" applyProtection="1"/>
    <xf numFmtId="0" fontId="12" fillId="0" borderId="25" xfId="4" applyBorder="1" applyProtection="1"/>
    <xf numFmtId="0" fontId="12" fillId="0" borderId="26" xfId="4" applyBorder="1" applyProtection="1"/>
    <xf numFmtId="0" fontId="9" fillId="0" borderId="7" xfId="4" applyFont="1" applyBorder="1" applyProtection="1"/>
    <xf numFmtId="0" fontId="12" fillId="0" borderId="7" xfId="4" applyBorder="1" applyProtection="1"/>
    <xf numFmtId="0" fontId="5" fillId="0" borderId="9" xfId="4" applyFont="1" applyBorder="1" applyProtection="1"/>
    <xf numFmtId="0" fontId="9" fillId="0" borderId="0" xfId="4" applyFont="1" applyBorder="1" applyProtection="1"/>
    <xf numFmtId="0" fontId="12" fillId="0" borderId="51" xfId="4" applyBorder="1" applyProtection="1"/>
    <xf numFmtId="0" fontId="19" fillId="0" borderId="0" xfId="4" applyFont="1"/>
    <xf numFmtId="0" fontId="6" fillId="0" borderId="0" xfId="4" applyFont="1"/>
    <xf numFmtId="0" fontId="5" fillId="0" borderId="36" xfId="0" applyFont="1" applyBorder="1" applyAlignment="1" applyProtection="1">
      <alignment horizontal="center"/>
    </xf>
    <xf numFmtId="0" fontId="0" fillId="0" borderId="55" xfId="0" applyBorder="1"/>
    <xf numFmtId="0" fontId="0" fillId="0" borderId="56" xfId="0" applyBorder="1"/>
    <xf numFmtId="0" fontId="2" fillId="0" borderId="25" xfId="4" applyFont="1" applyBorder="1" applyAlignment="1"/>
    <xf numFmtId="0" fontId="6" fillId="0" borderId="43" xfId="2" applyFont="1" applyBorder="1" applyAlignment="1" applyProtection="1">
      <alignment horizontal="center"/>
    </xf>
    <xf numFmtId="0" fontId="5" fillId="0" borderId="57" xfId="2" applyFont="1" applyBorder="1" applyAlignment="1" applyProtection="1">
      <alignment horizontal="center"/>
      <protection locked="0"/>
    </xf>
    <xf numFmtId="0" fontId="12" fillId="0" borderId="26" xfId="4" applyBorder="1" applyAlignment="1">
      <alignment horizontal="left"/>
    </xf>
    <xf numFmtId="0" fontId="4" fillId="0" borderId="0" xfId="4" applyFont="1" applyBorder="1" applyAlignment="1">
      <alignment horizontal="left" wrapText="1"/>
    </xf>
    <xf numFmtId="164" fontId="5" fillId="0" borderId="58" xfId="2" applyNumberFormat="1" applyFont="1" applyBorder="1" applyAlignment="1" applyProtection="1">
      <protection locked="0"/>
    </xf>
    <xf numFmtId="0" fontId="0" fillId="0" borderId="0" xfId="0" applyFill="1" applyAlignment="1"/>
    <xf numFmtId="0" fontId="4" fillId="0" borderId="0" xfId="0" applyFont="1" applyFill="1" applyBorder="1" applyAlignment="1" applyProtection="1"/>
    <xf numFmtId="0" fontId="0" fillId="0" borderId="0" xfId="0" applyFill="1" applyBorder="1" applyAlignment="1" applyProtection="1"/>
    <xf numFmtId="0" fontId="4" fillId="0" borderId="0" xfId="4" applyFont="1" applyBorder="1" applyAlignment="1" applyProtection="1"/>
    <xf numFmtId="0" fontId="0" fillId="0" borderId="0" xfId="0" applyFill="1"/>
    <xf numFmtId="0" fontId="1" fillId="0" borderId="48" xfId="4" applyFont="1" applyBorder="1" applyAlignment="1">
      <alignment horizontal="center" vertical="center"/>
    </xf>
    <xf numFmtId="0" fontId="23" fillId="0" borderId="1" xfId="0" applyFont="1" applyBorder="1" applyProtection="1"/>
    <xf numFmtId="0" fontId="5" fillId="0" borderId="50" xfId="4" applyFont="1" applyBorder="1" applyProtection="1"/>
    <xf numFmtId="0" fontId="5" fillId="0" borderId="49" xfId="4" applyFont="1" applyBorder="1" applyProtection="1"/>
    <xf numFmtId="0" fontId="5" fillId="0" borderId="0" xfId="4" applyFont="1" applyBorder="1" applyAlignment="1" applyProtection="1">
      <alignment horizontal="center"/>
    </xf>
    <xf numFmtId="4" fontId="7" fillId="0" borderId="0" xfId="4" applyNumberFormat="1" applyFont="1"/>
    <xf numFmtId="4" fontId="4" fillId="0" borderId="9" xfId="4" applyNumberFormat="1" applyFont="1" applyFill="1" applyBorder="1" applyAlignment="1" applyProtection="1">
      <alignment horizontal="center"/>
    </xf>
    <xf numFmtId="0" fontId="5" fillId="0" borderId="0" xfId="4" applyFont="1" applyBorder="1" applyAlignment="1" applyProtection="1">
      <protection locked="0"/>
    </xf>
    <xf numFmtId="0" fontId="5" fillId="0" borderId="0" xfId="4" quotePrefix="1" applyFont="1" applyBorder="1" applyAlignment="1" applyProtection="1">
      <protection locked="0"/>
    </xf>
    <xf numFmtId="0" fontId="4" fillId="0" borderId="9" xfId="4" applyFont="1" applyBorder="1" applyAlignment="1" applyProtection="1"/>
    <xf numFmtId="0" fontId="17" fillId="0" borderId="25" xfId="4" applyFont="1" applyBorder="1" applyAlignment="1"/>
    <xf numFmtId="0" fontId="17" fillId="0" borderId="26" xfId="4" applyFont="1" applyBorder="1" applyAlignment="1"/>
    <xf numFmtId="0" fontId="5" fillId="0" borderId="0" xfId="4" applyFont="1" applyAlignment="1">
      <alignment horizontal="right"/>
    </xf>
    <xf numFmtId="0" fontId="5" fillId="0" borderId="0" xfId="4" applyFont="1" applyBorder="1" applyAlignment="1" applyProtection="1">
      <alignment horizontal="right"/>
      <protection locked="0"/>
    </xf>
    <xf numFmtId="0" fontId="4" fillId="0" borderId="0" xfId="2" applyFont="1" applyBorder="1" applyAlignment="1" applyProtection="1"/>
    <xf numFmtId="0" fontId="5" fillId="0" borderId="0" xfId="0" applyFont="1" applyFill="1" applyAlignment="1" applyProtection="1">
      <alignment horizontal="right"/>
    </xf>
    <xf numFmtId="0" fontId="5" fillId="0" borderId="0" xfId="0" applyFont="1" applyFill="1" applyBorder="1" applyAlignment="1" applyProtection="1">
      <alignment horizontal="center"/>
    </xf>
    <xf numFmtId="0" fontId="4" fillId="0" borderId="0" xfId="2" applyFont="1"/>
    <xf numFmtId="0" fontId="5" fillId="0" borderId="0" xfId="2" applyFont="1" applyBorder="1" applyAlignment="1" applyProtection="1">
      <alignment horizontal="center"/>
    </xf>
    <xf numFmtId="0" fontId="9" fillId="0" borderId="0" xfId="4" applyFont="1" applyBorder="1" applyAlignment="1">
      <alignment horizontal="center"/>
    </xf>
    <xf numFmtId="2" fontId="4" fillId="0" borderId="34" xfId="4" applyNumberFormat="1" applyFont="1" applyBorder="1" applyAlignment="1" applyProtection="1">
      <alignment horizontal="right"/>
    </xf>
    <xf numFmtId="0" fontId="3" fillId="0" borderId="37" xfId="4" applyFont="1" applyBorder="1" applyAlignment="1">
      <alignment horizontal="center"/>
    </xf>
    <xf numFmtId="165" fontId="3" fillId="0" borderId="59" xfId="2" applyNumberFormat="1" applyFont="1" applyBorder="1" applyAlignment="1" applyProtection="1">
      <alignment horizontal="center"/>
    </xf>
    <xf numFmtId="0" fontId="3" fillId="0" borderId="31" xfId="2" applyFont="1" applyBorder="1" applyAlignment="1" applyProtection="1">
      <alignment horizontal="center"/>
    </xf>
    <xf numFmtId="165" fontId="3" fillId="0" borderId="37" xfId="2" applyNumberFormat="1" applyFont="1" applyBorder="1" applyAlignment="1" applyProtection="1">
      <alignment horizontal="center"/>
    </xf>
    <xf numFmtId="165" fontId="3" fillId="0" borderId="9" xfId="4" applyNumberFormat="1" applyFont="1" applyBorder="1" applyAlignment="1" applyProtection="1">
      <alignment horizontal="center"/>
    </xf>
    <xf numFmtId="165" fontId="3" fillId="0" borderId="37" xfId="4" applyNumberFormat="1" applyFont="1" applyBorder="1" applyAlignment="1" applyProtection="1">
      <alignment horizontal="center"/>
    </xf>
    <xf numFmtId="0" fontId="5" fillId="0" borderId="0" xfId="4" applyFont="1" applyBorder="1" applyAlignment="1" applyProtection="1">
      <alignment horizontal="right"/>
    </xf>
    <xf numFmtId="0" fontId="3" fillId="0" borderId="0" xfId="4" applyFont="1" applyBorder="1" applyAlignment="1" applyProtection="1"/>
    <xf numFmtId="0" fontId="12" fillId="0" borderId="0" xfId="4" applyAlignment="1" applyProtection="1">
      <alignment horizontal="left"/>
    </xf>
    <xf numFmtId="0" fontId="12" fillId="0" borderId="26" xfId="4" applyBorder="1" applyAlignment="1" applyProtection="1">
      <alignment horizontal="left"/>
    </xf>
    <xf numFmtId="0" fontId="5" fillId="0" borderId="0" xfId="4" quotePrefix="1" applyFont="1" applyBorder="1" applyAlignment="1" applyProtection="1"/>
    <xf numFmtId="0" fontId="5" fillId="0" borderId="0" xfId="4" applyFont="1" applyAlignment="1" applyProtection="1">
      <alignment horizontal="right"/>
    </xf>
    <xf numFmtId="0" fontId="3" fillId="0" borderId="37" xfId="4" applyFont="1" applyBorder="1" applyAlignment="1" applyProtection="1">
      <alignment horizontal="center"/>
    </xf>
    <xf numFmtId="0" fontId="3" fillId="0" borderId="0" xfId="3" applyFont="1" applyBorder="1" applyAlignment="1" applyProtection="1"/>
    <xf numFmtId="0" fontId="5" fillId="0" borderId="0" xfId="3" applyFont="1" applyBorder="1" applyAlignment="1" applyProtection="1">
      <alignment horizontal="right"/>
    </xf>
    <xf numFmtId="0" fontId="4" fillId="0" borderId="0" xfId="4" applyFont="1" applyBorder="1" applyAlignment="1" applyProtection="1">
      <alignment horizontal="left" wrapText="1"/>
    </xf>
    <xf numFmtId="0" fontId="4" fillId="0" borderId="24" xfId="4" applyFont="1" applyBorder="1" applyAlignment="1" applyProtection="1"/>
    <xf numFmtId="0" fontId="5" fillId="0" borderId="24" xfId="4" applyFont="1" applyBorder="1" applyAlignment="1" applyProtection="1">
      <alignment horizontal="right"/>
    </xf>
    <xf numFmtId="0" fontId="12" fillId="0" borderId="24" xfId="4" applyBorder="1" applyAlignment="1" applyProtection="1">
      <alignment horizontal="left"/>
    </xf>
    <xf numFmtId="0" fontId="5" fillId="0" borderId="24" xfId="4" applyFont="1" applyBorder="1" applyAlignment="1" applyProtection="1">
      <alignment horizontal="left"/>
    </xf>
    <xf numFmtId="0" fontId="5" fillId="0" borderId="52" xfId="4" applyFont="1" applyBorder="1" applyAlignment="1" applyProtection="1">
      <alignment horizontal="left"/>
    </xf>
    <xf numFmtId="0" fontId="4" fillId="0" borderId="0" xfId="4" applyFont="1" applyBorder="1" applyAlignment="1" applyProtection="1">
      <alignment horizontal="left"/>
    </xf>
    <xf numFmtId="0" fontId="4" fillId="0" borderId="9" xfId="4" applyFont="1" applyBorder="1" applyAlignment="1" applyProtection="1">
      <alignment horizontal="left"/>
    </xf>
    <xf numFmtId="49" fontId="3" fillId="0" borderId="0" xfId="4" applyNumberFormat="1" applyFont="1" applyBorder="1" applyAlignment="1" applyProtection="1">
      <alignment horizontal="left"/>
    </xf>
    <xf numFmtId="164" fontId="3" fillId="0" borderId="51" xfId="4" applyNumberFormat="1" applyFont="1" applyFill="1" applyBorder="1" applyAlignment="1" applyProtection="1">
      <alignment horizontal="center" vertical="center"/>
    </xf>
    <xf numFmtId="164" fontId="3" fillId="0" borderId="54" xfId="4" applyNumberFormat="1" applyFont="1" applyFill="1" applyBorder="1" applyAlignment="1" applyProtection="1">
      <alignment horizontal="center" vertical="center"/>
    </xf>
    <xf numFmtId="164" fontId="4" fillId="0" borderId="0" xfId="4" applyNumberFormat="1" applyFont="1" applyBorder="1" applyAlignment="1" applyProtection="1">
      <alignment horizontal="center"/>
    </xf>
    <xf numFmtId="4" fontId="4" fillId="0" borderId="0" xfId="4" applyNumberFormat="1" applyFont="1" applyFill="1" applyBorder="1" applyAlignment="1" applyProtection="1">
      <alignment horizontal="center"/>
    </xf>
    <xf numFmtId="0" fontId="4" fillId="0" borderId="54" xfId="4" applyFont="1" applyBorder="1" applyAlignment="1">
      <alignment horizontal="right" vertical="center"/>
    </xf>
    <xf numFmtId="164" fontId="3" fillId="0" borderId="0" xfId="4" applyNumberFormat="1" applyFont="1" applyBorder="1" applyAlignment="1" applyProtection="1">
      <alignment horizontal="center" vertical="center"/>
    </xf>
    <xf numFmtId="164" fontId="3" fillId="0" borderId="0" xfId="4" applyNumberFormat="1" applyFont="1" applyFill="1" applyBorder="1" applyAlignment="1" applyProtection="1">
      <alignment horizontal="center" vertical="center"/>
    </xf>
    <xf numFmtId="164" fontId="3" fillId="0" borderId="53" xfId="4" applyNumberFormat="1" applyFont="1" applyBorder="1" applyAlignment="1" applyProtection="1">
      <alignment horizontal="center" vertical="center"/>
    </xf>
    <xf numFmtId="164" fontId="3" fillId="0" borderId="53" xfId="4" applyNumberFormat="1" applyFont="1" applyFill="1" applyBorder="1" applyAlignment="1" applyProtection="1">
      <alignment horizontal="center" vertical="center"/>
    </xf>
    <xf numFmtId="164" fontId="3" fillId="0" borderId="49" xfId="4" applyNumberFormat="1" applyFont="1" applyFill="1" applyBorder="1" applyAlignment="1" applyProtection="1">
      <alignment horizontal="center" vertical="center"/>
    </xf>
    <xf numFmtId="0" fontId="4" fillId="0" borderId="0" xfId="4" applyFont="1" applyBorder="1" applyAlignment="1">
      <alignment horizontal="right"/>
    </xf>
    <xf numFmtId="0" fontId="5" fillId="0" borderId="0" xfId="4" applyFont="1" applyFill="1" applyBorder="1" applyAlignment="1" applyProtection="1"/>
    <xf numFmtId="0" fontId="4" fillId="0" borderId="9" xfId="0" applyFont="1" applyBorder="1" applyAlignment="1" applyProtection="1">
      <alignment horizontal="center"/>
    </xf>
    <xf numFmtId="0" fontId="4" fillId="0" borderId="0" xfId="2" applyFont="1" applyBorder="1" applyAlignment="1" applyProtection="1">
      <alignment horizontal="center"/>
    </xf>
    <xf numFmtId="0" fontId="0" fillId="0" borderId="10" xfId="0" applyBorder="1" applyProtection="1"/>
    <xf numFmtId="0" fontId="0" fillId="0" borderId="23" xfId="0" applyBorder="1" applyProtection="1"/>
    <xf numFmtId="0" fontId="0" fillId="0" borderId="14" xfId="0" applyBorder="1" applyProtection="1"/>
    <xf numFmtId="0" fontId="0" fillId="0" borderId="6" xfId="0" applyBorder="1" applyProtection="1"/>
    <xf numFmtId="0" fontId="0" fillId="0" borderId="16" xfId="0" applyBorder="1" applyAlignment="1" applyProtection="1"/>
    <xf numFmtId="0" fontId="0" fillId="0" borderId="4" xfId="0" applyBorder="1" applyAlignment="1" applyProtection="1"/>
    <xf numFmtId="0" fontId="0" fillId="0" borderId="6" xfId="0" applyBorder="1" applyAlignment="1" applyProtection="1"/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/>
    <xf numFmtId="0" fontId="0" fillId="0" borderId="16" xfId="0" applyBorder="1" applyProtection="1"/>
    <xf numFmtId="0" fontId="0" fillId="0" borderId="5" xfId="0" applyBorder="1" applyProtection="1"/>
    <xf numFmtId="0" fontId="4" fillId="0" borderId="9" xfId="0" applyNumberFormat="1" applyFont="1" applyBorder="1" applyAlignment="1" applyProtection="1">
      <alignment horizontal="center"/>
    </xf>
    <xf numFmtId="1" fontId="4" fillId="0" borderId="28" xfId="2" applyNumberFormat="1" applyFont="1" applyBorder="1" applyAlignment="1" applyProtection="1">
      <alignment horizontal="center"/>
    </xf>
    <xf numFmtId="0" fontId="5" fillId="0" borderId="0" xfId="2" applyFont="1" applyAlignment="1" applyProtection="1"/>
    <xf numFmtId="0" fontId="12" fillId="0" borderId="0" xfId="2" applyAlignment="1" applyProtection="1"/>
    <xf numFmtId="0" fontId="5" fillId="0" borderId="7" xfId="2" applyFont="1" applyBorder="1" applyAlignment="1" applyProtection="1">
      <alignment horizontal="right"/>
    </xf>
    <xf numFmtId="2" fontId="5" fillId="0" borderId="60" xfId="2" applyNumberFormat="1" applyFont="1" applyBorder="1" applyAlignment="1" applyProtection="1">
      <alignment horizontal="center"/>
      <protection locked="0"/>
    </xf>
    <xf numFmtId="2" fontId="5" fillId="0" borderId="33" xfId="2" applyNumberFormat="1" applyFont="1" applyBorder="1" applyAlignment="1" applyProtection="1">
      <alignment horizontal="center"/>
      <protection locked="0"/>
    </xf>
    <xf numFmtId="49" fontId="6" fillId="0" borderId="7" xfId="4" applyNumberFormat="1" applyFont="1" applyFill="1" applyBorder="1" applyAlignment="1" applyProtection="1">
      <alignment horizontal="left"/>
    </xf>
    <xf numFmtId="0" fontId="3" fillId="0" borderId="0" xfId="4" applyFont="1" applyBorder="1" applyAlignment="1" applyProtection="1">
      <alignment horizontal="left"/>
    </xf>
    <xf numFmtId="164" fontId="5" fillId="0" borderId="61" xfId="0" applyNumberFormat="1" applyFont="1" applyBorder="1" applyAlignment="1" applyProtection="1">
      <alignment horizontal="right"/>
    </xf>
    <xf numFmtId="164" fontId="13" fillId="0" borderId="0" xfId="4" applyNumberFormat="1" applyFont="1"/>
    <xf numFmtId="2" fontId="4" fillId="2" borderId="12" xfId="4" applyNumberFormat="1" applyFont="1" applyFill="1" applyBorder="1" applyAlignment="1" applyProtection="1">
      <alignment horizontal="center"/>
      <protection locked="0"/>
    </xf>
    <xf numFmtId="2" fontId="4" fillId="2" borderId="36" xfId="4" applyNumberFormat="1" applyFont="1" applyFill="1" applyBorder="1" applyAlignment="1" applyProtection="1">
      <alignment horizontal="center"/>
      <protection locked="0"/>
    </xf>
    <xf numFmtId="49" fontId="5" fillId="2" borderId="9" xfId="4" applyNumberFormat="1" applyFont="1" applyFill="1" applyBorder="1" applyAlignment="1" applyProtection="1">
      <alignment horizontal="center"/>
      <protection locked="0"/>
    </xf>
    <xf numFmtId="0" fontId="0" fillId="3" borderId="0" xfId="0" applyFill="1" applyProtection="1"/>
    <xf numFmtId="0" fontId="4" fillId="4" borderId="9" xfId="0" applyFont="1" applyFill="1" applyBorder="1" applyAlignment="1" applyProtection="1">
      <alignment horizontal="center"/>
      <protection locked="0"/>
    </xf>
    <xf numFmtId="2" fontId="5" fillId="4" borderId="62" xfId="0" applyNumberFormat="1" applyFont="1" applyFill="1" applyBorder="1" applyAlignment="1" applyProtection="1">
      <alignment horizontal="center"/>
      <protection locked="0"/>
    </xf>
    <xf numFmtId="49" fontId="3" fillId="4" borderId="33" xfId="4" applyNumberFormat="1" applyFont="1" applyFill="1" applyBorder="1" applyAlignment="1" applyProtection="1">
      <alignment horizontal="center"/>
      <protection locked="0"/>
    </xf>
    <xf numFmtId="0" fontId="2" fillId="4" borderId="33" xfId="4" applyNumberFormat="1" applyFont="1" applyFill="1" applyBorder="1" applyAlignment="1" applyProtection="1">
      <alignment horizontal="center"/>
      <protection locked="0"/>
    </xf>
    <xf numFmtId="2" fontId="4" fillId="4" borderId="12" xfId="4" applyNumberFormat="1" applyFont="1" applyFill="1" applyBorder="1" applyAlignment="1" applyProtection="1">
      <alignment horizontal="center"/>
      <protection locked="0"/>
    </xf>
    <xf numFmtId="2" fontId="4" fillId="4" borderId="36" xfId="4" applyNumberFormat="1" applyFont="1" applyFill="1" applyBorder="1" applyAlignment="1" applyProtection="1">
      <alignment horizontal="center"/>
      <protection locked="0"/>
    </xf>
    <xf numFmtId="49" fontId="5" fillId="4" borderId="9" xfId="4" applyNumberFormat="1" applyFont="1" applyFill="1" applyBorder="1" applyAlignment="1" applyProtection="1">
      <alignment horizontal="center"/>
      <protection locked="0"/>
    </xf>
    <xf numFmtId="0" fontId="5" fillId="4" borderId="63" xfId="0" applyFont="1" applyFill="1" applyBorder="1" applyAlignment="1" applyProtection="1">
      <alignment horizontal="center"/>
      <protection locked="0"/>
    </xf>
    <xf numFmtId="4" fontId="5" fillId="4" borderId="64" xfId="0" applyNumberFormat="1" applyFont="1" applyFill="1" applyBorder="1" applyAlignment="1" applyProtection="1">
      <alignment horizontal="center"/>
      <protection locked="0"/>
    </xf>
    <xf numFmtId="0" fontId="5" fillId="4" borderId="65" xfId="0" applyFont="1" applyFill="1" applyBorder="1" applyAlignment="1" applyProtection="1">
      <alignment horizontal="center"/>
      <protection locked="0"/>
    </xf>
    <xf numFmtId="4" fontId="5" fillId="4" borderId="65" xfId="0" applyNumberFormat="1" applyFont="1" applyFill="1" applyBorder="1" applyAlignment="1" applyProtection="1">
      <alignment horizontal="center"/>
      <protection locked="0"/>
    </xf>
    <xf numFmtId="0" fontId="5" fillId="4" borderId="66" xfId="0" applyFont="1" applyFill="1" applyBorder="1" applyAlignment="1" applyProtection="1">
      <alignment horizontal="center"/>
      <protection locked="0"/>
    </xf>
    <xf numFmtId="4" fontId="5" fillId="4" borderId="66" xfId="0" applyNumberFormat="1" applyFont="1" applyFill="1" applyBorder="1" applyAlignment="1" applyProtection="1">
      <alignment horizontal="center"/>
      <protection locked="0"/>
    </xf>
    <xf numFmtId="0" fontId="5" fillId="4" borderId="67" xfId="0" applyFont="1" applyFill="1" applyBorder="1" applyAlignment="1" applyProtection="1">
      <alignment horizontal="center"/>
      <protection locked="0"/>
    </xf>
    <xf numFmtId="4" fontId="5" fillId="4" borderId="67" xfId="0" applyNumberFormat="1" applyFont="1" applyFill="1" applyBorder="1" applyAlignment="1" applyProtection="1">
      <alignment horizontal="center"/>
      <protection locked="0"/>
    </xf>
    <xf numFmtId="0" fontId="5" fillId="3" borderId="29" xfId="2" applyFont="1" applyFill="1" applyBorder="1" applyAlignment="1" applyProtection="1"/>
    <xf numFmtId="1" fontId="4" fillId="3" borderId="28" xfId="2" applyNumberFormat="1" applyFont="1" applyFill="1" applyBorder="1" applyAlignment="1" applyProtection="1">
      <alignment horizontal="center"/>
      <protection locked="0"/>
    </xf>
    <xf numFmtId="2" fontId="4" fillId="3" borderId="35" xfId="4" applyNumberFormat="1" applyFont="1" applyFill="1" applyBorder="1" applyAlignment="1" applyProtection="1">
      <alignment horizontal="right"/>
    </xf>
    <xf numFmtId="2" fontId="4" fillId="4" borderId="36" xfId="4" applyNumberFormat="1" applyFont="1" applyFill="1" applyBorder="1" applyAlignment="1" applyProtection="1">
      <alignment horizontal="center"/>
      <protection locked="0"/>
    </xf>
    <xf numFmtId="0" fontId="4" fillId="4" borderId="9" xfId="0" applyFont="1" applyFill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</xf>
    <xf numFmtId="0" fontId="5" fillId="0" borderId="4" xfId="0" applyFont="1" applyBorder="1" applyAlignment="1" applyProtection="1">
      <alignment horizontal="center" wrapText="1"/>
    </xf>
    <xf numFmtId="0" fontId="4" fillId="4" borderId="9" xfId="0" applyFont="1" applyFill="1" applyBorder="1" applyAlignment="1" applyProtection="1">
      <alignment horizontal="center"/>
      <protection locked="0"/>
    </xf>
    <xf numFmtId="0" fontId="5" fillId="4" borderId="7" xfId="0" applyFont="1" applyFill="1" applyBorder="1" applyAlignment="1" applyProtection="1">
      <alignment horizontal="left"/>
      <protection locked="0"/>
    </xf>
    <xf numFmtId="0" fontId="7" fillId="4" borderId="7" xfId="0" applyFont="1" applyFill="1" applyBorder="1" applyAlignment="1" applyProtection="1">
      <alignment horizontal="left"/>
      <protection locked="0"/>
    </xf>
    <xf numFmtId="0" fontId="7" fillId="4" borderId="68" xfId="0" applyFont="1" applyFill="1" applyBorder="1" applyAlignment="1" applyProtection="1">
      <alignment horizontal="left"/>
      <protection locked="0"/>
    </xf>
    <xf numFmtId="49" fontId="5" fillId="4" borderId="69" xfId="0" applyNumberFormat="1" applyFont="1" applyFill="1" applyBorder="1" applyAlignment="1" applyProtection="1">
      <alignment horizontal="center"/>
      <protection locked="0"/>
    </xf>
    <xf numFmtId="49" fontId="7" fillId="4" borderId="68" xfId="0" applyNumberFormat="1" applyFont="1" applyFill="1" applyBorder="1" applyAlignment="1" applyProtection="1">
      <alignment horizontal="center"/>
      <protection locked="0"/>
    </xf>
    <xf numFmtId="49" fontId="5" fillId="0" borderId="36" xfId="0" applyNumberFormat="1" applyFont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center"/>
      <protection locked="0"/>
    </xf>
    <xf numFmtId="0" fontId="5" fillId="4" borderId="20" xfId="0" applyFont="1" applyFill="1" applyBorder="1" applyAlignment="1" applyProtection="1">
      <alignment horizontal="center"/>
      <protection locked="0"/>
    </xf>
    <xf numFmtId="0" fontId="5" fillId="4" borderId="21" xfId="0" applyFont="1" applyFill="1" applyBorder="1" applyAlignment="1" applyProtection="1">
      <alignment horizontal="center"/>
      <protection locked="0"/>
    </xf>
    <xf numFmtId="0" fontId="5" fillId="4" borderId="56" xfId="0" applyFont="1" applyFill="1" applyBorder="1" applyAlignment="1" applyProtection="1">
      <alignment horizontal="center"/>
      <protection locked="0"/>
    </xf>
    <xf numFmtId="0" fontId="5" fillId="4" borderId="68" xfId="0" applyFont="1" applyFill="1" applyBorder="1" applyAlignment="1" applyProtection="1">
      <alignment horizontal="center"/>
      <protection locked="0"/>
    </xf>
    <xf numFmtId="166" fontId="5" fillId="4" borderId="20" xfId="0" applyNumberFormat="1" applyFont="1" applyFill="1" applyBorder="1" applyAlignment="1" applyProtection="1">
      <alignment horizontal="center"/>
      <protection locked="0"/>
    </xf>
    <xf numFmtId="166" fontId="5" fillId="4" borderId="21" xfId="0" applyNumberFormat="1" applyFont="1" applyFill="1" applyBorder="1" applyAlignment="1" applyProtection="1">
      <alignment horizontal="center"/>
      <protection locked="0"/>
    </xf>
    <xf numFmtId="166" fontId="5" fillId="4" borderId="56" xfId="0" applyNumberFormat="1" applyFont="1" applyFill="1" applyBorder="1" applyAlignment="1" applyProtection="1">
      <alignment horizontal="center"/>
      <protection locked="0"/>
    </xf>
    <xf numFmtId="164" fontId="11" fillId="0" borderId="70" xfId="2" applyNumberFormat="1" applyFont="1" applyBorder="1" applyAlignment="1" applyProtection="1">
      <alignment horizontal="right"/>
    </xf>
    <xf numFmtId="164" fontId="11" fillId="0" borderId="71" xfId="2" applyNumberFormat="1" applyFont="1" applyBorder="1" applyAlignment="1" applyProtection="1">
      <alignment horizontal="right"/>
    </xf>
    <xf numFmtId="0" fontId="2" fillId="0" borderId="72" xfId="2" applyFont="1" applyBorder="1" applyAlignment="1" applyProtection="1">
      <alignment horizontal="left"/>
    </xf>
    <xf numFmtId="0" fontId="2" fillId="0" borderId="73" xfId="2" applyFont="1" applyBorder="1" applyAlignment="1" applyProtection="1">
      <alignment horizontal="left"/>
    </xf>
    <xf numFmtId="0" fontId="5" fillId="0" borderId="43" xfId="2" quotePrefix="1" applyFont="1" applyBorder="1" applyAlignment="1" applyProtection="1">
      <alignment horizontal="center"/>
    </xf>
    <xf numFmtId="0" fontId="12" fillId="0" borderId="74" xfId="2" applyBorder="1" applyAlignment="1" applyProtection="1">
      <alignment horizontal="center"/>
      <protection locked="0"/>
    </xf>
    <xf numFmtId="0" fontId="12" fillId="0" borderId="57" xfId="2" applyBorder="1" applyAlignment="1" applyProtection="1">
      <alignment horizontal="center"/>
      <protection locked="0"/>
    </xf>
    <xf numFmtId="0" fontId="9" fillId="0" borderId="0" xfId="4" applyFont="1" applyBorder="1" applyAlignment="1">
      <alignment wrapText="1"/>
    </xf>
    <xf numFmtId="0" fontId="9" fillId="0" borderId="0" xfId="4" applyFont="1" applyBorder="1" applyAlignment="1" applyProtection="1"/>
    <xf numFmtId="0" fontId="9" fillId="0" borderId="45" xfId="4" applyFont="1" applyBorder="1" applyAlignment="1"/>
    <xf numFmtId="0" fontId="9" fillId="0" borderId="0" xfId="4" applyFont="1" applyBorder="1" applyAlignment="1"/>
    <xf numFmtId="0" fontId="9" fillId="0" borderId="45" xfId="4" applyFont="1" applyBorder="1" applyAlignment="1" applyProtection="1"/>
    <xf numFmtId="0" fontId="6" fillId="0" borderId="1" xfId="0" applyFont="1" applyBorder="1" applyAlignment="1" applyProtection="1"/>
    <xf numFmtId="0" fontId="6" fillId="0" borderId="0" xfId="0" applyFont="1" applyAlignment="1" applyProtection="1"/>
    <xf numFmtId="0" fontId="9" fillId="0" borderId="0" xfId="0" applyFont="1" applyBorder="1" applyAlignment="1" applyProtection="1">
      <alignment horizontal="left" vertical="top"/>
    </xf>
    <xf numFmtId="0" fontId="2" fillId="0" borderId="73" xfId="2" applyFont="1" applyBorder="1" applyAlignment="1" applyProtection="1">
      <alignment horizontal="left"/>
    </xf>
    <xf numFmtId="0" fontId="6" fillId="0" borderId="0" xfId="2" applyFont="1" applyProtection="1"/>
    <xf numFmtId="0" fontId="9" fillId="4" borderId="9" xfId="0" applyFont="1" applyFill="1" applyBorder="1" applyAlignment="1" applyProtection="1">
      <alignment horizontal="left" vertical="top"/>
      <protection locked="0"/>
    </xf>
    <xf numFmtId="0" fontId="5" fillId="0" borderId="0" xfId="0" applyFont="1" applyBorder="1" applyAlignment="1" applyProtection="1">
      <alignment horizontal="center"/>
    </xf>
    <xf numFmtId="0" fontId="11" fillId="0" borderId="9" xfId="0" applyFont="1" applyBorder="1" applyAlignment="1" applyProtection="1">
      <alignment horizontal="center"/>
    </xf>
    <xf numFmtId="0" fontId="5" fillId="4" borderId="35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</xf>
    <xf numFmtId="0" fontId="5" fillId="4" borderId="9" xfId="0" applyFont="1" applyFill="1" applyBorder="1" applyAlignment="1" applyProtection="1">
      <alignment horizontal="left"/>
      <protection locked="0"/>
    </xf>
    <xf numFmtId="164" fontId="5" fillId="4" borderId="34" xfId="0" applyNumberFormat="1" applyFont="1" applyFill="1" applyBorder="1" applyAlignment="1" applyProtection="1">
      <protection locked="0"/>
    </xf>
    <xf numFmtId="164" fontId="5" fillId="4" borderId="35" xfId="0" applyNumberFormat="1" applyFont="1" applyFill="1" applyBorder="1" applyAlignment="1" applyProtection="1">
      <protection locked="0"/>
    </xf>
    <xf numFmtId="164" fontId="5" fillId="4" borderId="36" xfId="0" applyNumberFormat="1" applyFont="1" applyFill="1" applyBorder="1" applyAlignment="1" applyProtection="1">
      <protection locked="0"/>
    </xf>
    <xf numFmtId="0" fontId="9" fillId="0" borderId="0" xfId="0" applyFont="1" applyBorder="1" applyAlignment="1" applyProtection="1"/>
    <xf numFmtId="0" fontId="9" fillId="0" borderId="0" xfId="0" applyFont="1" applyAlignment="1" applyProtection="1"/>
    <xf numFmtId="0" fontId="0" fillId="0" borderId="9" xfId="0" applyBorder="1" applyAlignment="1" applyProtection="1">
      <alignment horizontal="center"/>
    </xf>
    <xf numFmtId="0" fontId="3" fillId="0" borderId="1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4" fillId="0" borderId="0" xfId="0" applyFont="1" applyFill="1" applyAlignment="1" applyProtection="1">
      <alignment horizontal="right"/>
    </xf>
    <xf numFmtId="0" fontId="0" fillId="0" borderId="0" xfId="0" applyFill="1" applyAlignment="1">
      <alignment horizontal="right"/>
    </xf>
    <xf numFmtId="0" fontId="0" fillId="0" borderId="4" xfId="0" applyFill="1" applyBorder="1" applyAlignment="1">
      <alignment horizontal="right"/>
    </xf>
    <xf numFmtId="0" fontId="9" fillId="0" borderId="7" xfId="0" applyFont="1" applyBorder="1" applyAlignment="1" applyProtection="1">
      <alignment horizontal="left" vertical="top"/>
    </xf>
    <xf numFmtId="0" fontId="5" fillId="0" borderId="0" xfId="0" applyFont="1" applyBorder="1" applyAlignment="1" applyProtection="1">
      <alignment horizontal="left" vertical="top"/>
    </xf>
    <xf numFmtId="0" fontId="9" fillId="0" borderId="19" xfId="0" applyFont="1" applyBorder="1" applyAlignment="1" applyProtection="1">
      <alignment vertical="top"/>
    </xf>
    <xf numFmtId="0" fontId="3" fillId="4" borderId="9" xfId="0" applyFont="1" applyFill="1" applyBorder="1" applyAlignment="1" applyProtection="1">
      <alignment horizontal="left"/>
      <protection locked="0"/>
    </xf>
    <xf numFmtId="0" fontId="6" fillId="0" borderId="76" xfId="0" applyFont="1" applyFill="1" applyBorder="1" applyAlignment="1" applyProtection="1"/>
    <xf numFmtId="164" fontId="6" fillId="0" borderId="76" xfId="0" applyNumberFormat="1" applyFont="1" applyBorder="1" applyAlignment="1" applyProtection="1"/>
    <xf numFmtId="0" fontId="6" fillId="0" borderId="61" xfId="0" applyFont="1" applyFill="1" applyBorder="1" applyAlignment="1" applyProtection="1"/>
    <xf numFmtId="0" fontId="6" fillId="0" borderId="65" xfId="0" applyFont="1" applyFill="1" applyBorder="1" applyAlignment="1" applyProtection="1"/>
    <xf numFmtId="0" fontId="6" fillId="0" borderId="62" xfId="0" applyFont="1" applyFill="1" applyBorder="1" applyAlignment="1" applyProtection="1"/>
    <xf numFmtId="0" fontId="5" fillId="0" borderId="77" xfId="0" applyFont="1" applyFill="1" applyBorder="1" applyAlignment="1" applyProtection="1">
      <alignment horizontal="center"/>
    </xf>
    <xf numFmtId="0" fontId="5" fillId="0" borderId="19" xfId="0" applyFont="1" applyFill="1" applyBorder="1" applyAlignment="1" applyProtection="1">
      <alignment horizontal="center"/>
    </xf>
    <xf numFmtId="0" fontId="5" fillId="0" borderId="78" xfId="0" applyFont="1" applyFill="1" applyBorder="1" applyAlignment="1" applyProtection="1">
      <alignment horizontal="center"/>
    </xf>
    <xf numFmtId="0" fontId="4" fillId="0" borderId="0" xfId="0" applyFont="1" applyBorder="1" applyAlignment="1" applyProtection="1"/>
    <xf numFmtId="164" fontId="5" fillId="4" borderId="41" xfId="0" applyNumberFormat="1" applyFont="1" applyFill="1" applyBorder="1" applyAlignment="1" applyProtection="1">
      <protection locked="0"/>
    </xf>
    <xf numFmtId="0" fontId="11" fillId="0" borderId="0" xfId="0" applyFont="1" applyAlignment="1" applyProtection="1">
      <alignment horizontal="right"/>
    </xf>
    <xf numFmtId="0" fontId="0" fillId="0" borderId="0" xfId="0" applyAlignment="1">
      <alignment horizontal="right"/>
    </xf>
    <xf numFmtId="0" fontId="0" fillId="0" borderId="44" xfId="0" applyBorder="1" applyAlignment="1">
      <alignment horizontal="right"/>
    </xf>
    <xf numFmtId="0" fontId="11" fillId="0" borderId="0" xfId="0" applyFont="1" applyBorder="1" applyAlignment="1" applyProtection="1">
      <alignment horizontal="right"/>
    </xf>
    <xf numFmtId="0" fontId="11" fillId="0" borderId="0" xfId="0" applyFont="1" applyAlignment="1">
      <alignment horizontal="right"/>
    </xf>
    <xf numFmtId="0" fontId="11" fillId="0" borderId="44" xfId="0" applyFont="1" applyBorder="1" applyAlignment="1">
      <alignment horizontal="right"/>
    </xf>
    <xf numFmtId="164" fontId="5" fillId="0" borderId="33" xfId="0" applyNumberFormat="1" applyFont="1" applyBorder="1" applyAlignment="1" applyProtection="1"/>
    <xf numFmtId="0" fontId="5" fillId="4" borderId="35" xfId="0" applyFont="1" applyFill="1" applyBorder="1" applyAlignment="1" applyProtection="1">
      <alignment horizontal="left"/>
      <protection locked="0"/>
    </xf>
    <xf numFmtId="0" fontId="3" fillId="0" borderId="7" xfId="0" applyFont="1" applyBorder="1" applyAlignment="1" applyProtection="1"/>
    <xf numFmtId="164" fontId="5" fillId="4" borderId="33" xfId="0" applyNumberFormat="1" applyFont="1" applyFill="1" applyBorder="1" applyAlignment="1" applyProtection="1">
      <protection locked="0"/>
    </xf>
    <xf numFmtId="0" fontId="11" fillId="0" borderId="44" xfId="0" applyFont="1" applyBorder="1" applyAlignment="1" applyProtection="1">
      <alignment horizontal="right"/>
    </xf>
    <xf numFmtId="0" fontId="0" fillId="0" borderId="0" xfId="0" applyAlignment="1" applyProtection="1"/>
    <xf numFmtId="164" fontId="6" fillId="0" borderId="76" xfId="0" applyNumberFormat="1" applyFont="1" applyBorder="1"/>
    <xf numFmtId="0" fontId="5" fillId="0" borderId="0" xfId="0" applyFont="1" applyBorder="1" applyAlignment="1" applyProtection="1">
      <alignment horizontal="left"/>
    </xf>
    <xf numFmtId="0" fontId="4" fillId="3" borderId="9" xfId="0" applyFont="1" applyFill="1" applyBorder="1" applyAlignment="1" applyProtection="1">
      <alignment horizontal="left"/>
    </xf>
    <xf numFmtId="0" fontId="5" fillId="0" borderId="34" xfId="0" applyFont="1" applyFill="1" applyBorder="1" applyAlignment="1" applyProtection="1"/>
    <xf numFmtId="0" fontId="5" fillId="0" borderId="35" xfId="0" applyFont="1" applyFill="1" applyBorder="1" applyAlignment="1" applyProtection="1"/>
    <xf numFmtId="0" fontId="5" fillId="4" borderId="9" xfId="0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right"/>
    </xf>
    <xf numFmtId="0" fontId="4" fillId="0" borderId="44" xfId="0" applyFont="1" applyBorder="1" applyAlignment="1" applyProtection="1">
      <alignment horizontal="right"/>
    </xf>
    <xf numFmtId="0" fontId="5" fillId="0" borderId="40" xfId="0" applyFont="1" applyFill="1" applyBorder="1" applyAlignment="1" applyProtection="1"/>
    <xf numFmtId="0" fontId="5" fillId="0" borderId="7" xfId="0" applyFont="1" applyFill="1" applyBorder="1" applyAlignment="1" applyProtection="1"/>
    <xf numFmtId="0" fontId="6" fillId="0" borderId="0" xfId="0" applyFont="1" applyFill="1" applyBorder="1" applyAlignment="1" applyProtection="1">
      <alignment vertical="center"/>
    </xf>
    <xf numFmtId="0" fontId="15" fillId="0" borderId="0" xfId="0" applyFont="1" applyFill="1" applyAlignment="1">
      <alignment vertical="center"/>
    </xf>
    <xf numFmtId="0" fontId="4" fillId="0" borderId="4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164" fontId="6" fillId="0" borderId="79" xfId="0" applyNumberFormat="1" applyFont="1" applyFill="1" applyBorder="1" applyAlignment="1" applyProtection="1"/>
    <xf numFmtId="164" fontId="6" fillId="0" borderId="80" xfId="0" applyNumberFormat="1" applyFont="1" applyFill="1" applyBorder="1" applyAlignment="1" applyProtection="1"/>
    <xf numFmtId="164" fontId="6" fillId="0" borderId="81" xfId="0" applyNumberFormat="1" applyFont="1" applyFill="1" applyBorder="1" applyAlignment="1" applyProtection="1"/>
    <xf numFmtId="0" fontId="3" fillId="0" borderId="1" xfId="0" applyFont="1" applyBorder="1" applyAlignment="1" applyProtection="1"/>
    <xf numFmtId="0" fontId="0" fillId="0" borderId="1" xfId="0" applyBorder="1" applyAlignment="1" applyProtection="1"/>
    <xf numFmtId="0" fontId="5" fillId="0" borderId="82" xfId="0" applyFont="1" applyFill="1" applyBorder="1" applyAlignment="1" applyProtection="1"/>
    <xf numFmtId="0" fontId="5" fillId="0" borderId="8" xfId="0" applyFont="1" applyFill="1" applyBorder="1" applyAlignment="1" applyProtection="1"/>
    <xf numFmtId="0" fontId="20" fillId="0" borderId="9" xfId="0" applyFont="1" applyBorder="1" applyAlignment="1" applyProtection="1">
      <alignment horizontal="center"/>
    </xf>
    <xf numFmtId="0" fontId="3" fillId="4" borderId="35" xfId="0" applyFont="1" applyFill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 applyProtection="1">
      <alignment horizontal="center"/>
    </xf>
    <xf numFmtId="0" fontId="7" fillId="0" borderId="2" xfId="0" applyFont="1" applyFill="1" applyBorder="1" applyAlignment="1" applyProtection="1">
      <alignment horizontal="center"/>
    </xf>
    <xf numFmtId="165" fontId="3" fillId="4" borderId="9" xfId="0" applyNumberFormat="1" applyFont="1" applyFill="1" applyBorder="1" applyAlignment="1" applyProtection="1">
      <alignment horizontal="center"/>
      <protection locked="0"/>
    </xf>
    <xf numFmtId="165" fontId="3" fillId="4" borderId="35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</xf>
    <xf numFmtId="0" fontId="5" fillId="0" borderId="36" xfId="0" applyFont="1" applyFill="1" applyBorder="1" applyAlignment="1" applyProtection="1"/>
    <xf numFmtId="164" fontId="5" fillId="0" borderId="34" xfId="0" applyNumberFormat="1" applyFont="1" applyBorder="1" applyAlignment="1" applyProtection="1"/>
    <xf numFmtId="164" fontId="5" fillId="0" borderId="35" xfId="0" applyNumberFormat="1" applyFont="1" applyBorder="1" applyAlignment="1" applyProtection="1"/>
    <xf numFmtId="164" fontId="5" fillId="0" borderId="36" xfId="0" applyNumberFormat="1" applyFont="1" applyBorder="1" applyAlignment="1" applyProtection="1"/>
    <xf numFmtId="164" fontId="5" fillId="0" borderId="40" xfId="0" applyNumberFormat="1" applyFont="1" applyBorder="1" applyAlignment="1" applyProtection="1"/>
    <xf numFmtId="164" fontId="5" fillId="0" borderId="7" xfId="0" applyNumberFormat="1" applyFont="1" applyBorder="1" applyAlignment="1" applyProtection="1"/>
    <xf numFmtId="164" fontId="5" fillId="0" borderId="39" xfId="0" applyNumberFormat="1" applyFont="1" applyBorder="1" applyAlignment="1" applyProtection="1"/>
    <xf numFmtId="0" fontId="5" fillId="0" borderId="39" xfId="0" applyFont="1" applyFill="1" applyBorder="1" applyAlignment="1" applyProtection="1"/>
    <xf numFmtId="0" fontId="3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15" fillId="0" borderId="0" xfId="0" applyFont="1" applyFill="1" applyBorder="1" applyAlignment="1" applyProtection="1">
      <alignment vertical="center"/>
    </xf>
    <xf numFmtId="0" fontId="0" fillId="0" borderId="0" xfId="0" applyFill="1" applyAlignment="1">
      <alignment vertical="center"/>
    </xf>
    <xf numFmtId="10" fontId="4" fillId="4" borderId="9" xfId="0" applyNumberFormat="1" applyFont="1" applyFill="1" applyBorder="1" applyAlignment="1" applyProtection="1">
      <alignment horizontal="center"/>
      <protection locked="0"/>
    </xf>
    <xf numFmtId="0" fontId="5" fillId="0" borderId="33" xfId="0" applyFont="1" applyFill="1" applyBorder="1" applyAlignment="1" applyProtection="1"/>
    <xf numFmtId="0" fontId="5" fillId="0" borderId="41" xfId="0" applyFont="1" applyFill="1" applyBorder="1" applyAlignment="1" applyProtection="1"/>
    <xf numFmtId="0" fontId="8" fillId="4" borderId="9" xfId="0" applyFont="1" applyFill="1" applyBorder="1" applyAlignment="1" applyProtection="1">
      <alignment horizontal="center"/>
      <protection locked="0"/>
    </xf>
    <xf numFmtId="0" fontId="8" fillId="4" borderId="9" xfId="0" applyFont="1" applyFill="1" applyBorder="1" applyAlignment="1" applyProtection="1">
      <protection locked="0"/>
    </xf>
    <xf numFmtId="0" fontId="1" fillId="0" borderId="0" xfId="0" applyFont="1" applyAlignment="1" applyProtection="1">
      <alignment horizontal="left"/>
    </xf>
    <xf numFmtId="0" fontId="5" fillId="0" borderId="1" xfId="0" applyFont="1" applyBorder="1" applyAlignment="1" applyProtection="1"/>
    <xf numFmtId="0" fontId="5" fillId="0" borderId="0" xfId="0" applyFont="1" applyBorder="1" applyAlignment="1" applyProtection="1"/>
    <xf numFmtId="166" fontId="3" fillId="4" borderId="75" xfId="0" applyNumberFormat="1" applyFont="1" applyFill="1" applyBorder="1" applyAlignment="1" applyProtection="1">
      <alignment horizontal="center"/>
      <protection locked="0"/>
    </xf>
    <xf numFmtId="0" fontId="3" fillId="4" borderId="75" xfId="0" applyFont="1" applyFill="1" applyBorder="1" applyAlignment="1" applyProtection="1">
      <alignment horizontal="left"/>
      <protection locked="0"/>
    </xf>
    <xf numFmtId="0" fontId="3" fillId="4" borderId="35" xfId="0" applyFont="1" applyFill="1" applyBorder="1" applyAlignment="1" applyProtection="1">
      <alignment horizontal="left"/>
      <protection locked="0"/>
    </xf>
    <xf numFmtId="0" fontId="7" fillId="0" borderId="0" xfId="0" applyFont="1" applyAlignment="1" applyProtection="1">
      <alignment horizontal="right"/>
    </xf>
    <xf numFmtId="0" fontId="3" fillId="0" borderId="1" xfId="0" applyFont="1" applyFill="1" applyBorder="1" applyAlignment="1" applyProtection="1">
      <alignment horizontal="left"/>
    </xf>
    <xf numFmtId="0" fontId="5" fillId="0" borderId="1" xfId="0" applyFont="1" applyBorder="1" applyAlignment="1" applyProtection="1">
      <alignment horizontal="right"/>
    </xf>
    <xf numFmtId="168" fontId="3" fillId="4" borderId="75" xfId="0" applyNumberFormat="1" applyFont="1" applyFill="1" applyBorder="1" applyAlignment="1" applyProtection="1">
      <alignment horizontal="center"/>
      <protection locked="0"/>
    </xf>
    <xf numFmtId="0" fontId="4" fillId="4" borderId="35" xfId="0" applyFont="1" applyFill="1" applyBorder="1" applyAlignment="1" applyProtection="1">
      <protection locked="0"/>
    </xf>
    <xf numFmtId="0" fontId="4" fillId="0" borderId="19" xfId="0" applyFont="1" applyBorder="1" applyAlignment="1" applyProtection="1"/>
    <xf numFmtId="0" fontId="3" fillId="0" borderId="16" xfId="0" applyFont="1" applyBorder="1" applyAlignment="1" applyProtection="1">
      <alignment horizontal="center" wrapText="1"/>
    </xf>
    <xf numFmtId="0" fontId="3" fillId="0" borderId="1" xfId="0" applyFont="1" applyBorder="1" applyAlignment="1" applyProtection="1">
      <alignment horizontal="center" wrapText="1"/>
    </xf>
    <xf numFmtId="0" fontId="3" fillId="0" borderId="17" xfId="0" applyFont="1" applyBorder="1" applyAlignment="1" applyProtection="1">
      <alignment horizontal="center" wrapText="1"/>
    </xf>
    <xf numFmtId="0" fontId="3" fillId="0" borderId="5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4" xfId="0" applyFont="1" applyBorder="1" applyAlignment="1" applyProtection="1">
      <alignment horizontal="center" wrapText="1"/>
    </xf>
    <xf numFmtId="0" fontId="5" fillId="0" borderId="16" xfId="0" applyFont="1" applyBorder="1" applyAlignment="1" applyProtection="1">
      <alignment horizontal="center" wrapText="1"/>
    </xf>
    <xf numFmtId="0" fontId="5" fillId="0" borderId="89" xfId="0" applyFont="1" applyBorder="1" applyAlignment="1" applyProtection="1">
      <alignment horizontal="center" wrapText="1"/>
    </xf>
    <xf numFmtId="0" fontId="5" fillId="0" borderId="5" xfId="0" applyFont="1" applyBorder="1" applyAlignment="1" applyProtection="1">
      <alignment horizontal="center" wrapText="1"/>
    </xf>
    <xf numFmtId="0" fontId="5" fillId="0" borderId="44" xfId="0" applyFont="1" applyBorder="1" applyAlignment="1" applyProtection="1">
      <alignment horizontal="center" wrapText="1"/>
    </xf>
    <xf numFmtId="0" fontId="5" fillId="0" borderId="88" xfId="0" applyFont="1" applyBorder="1" applyAlignment="1" applyProtection="1">
      <alignment horizontal="center" wrapText="1"/>
    </xf>
    <xf numFmtId="0" fontId="5" fillId="0" borderId="1" xfId="0" applyFont="1" applyBorder="1" applyAlignment="1" applyProtection="1">
      <alignment horizontal="center" wrapText="1"/>
    </xf>
    <xf numFmtId="0" fontId="5" fillId="0" borderId="17" xfId="0" applyFont="1" applyBorder="1" applyAlignment="1" applyProtection="1">
      <alignment horizontal="center" wrapText="1"/>
    </xf>
    <xf numFmtId="0" fontId="5" fillId="0" borderId="45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 wrapText="1"/>
    </xf>
    <xf numFmtId="0" fontId="5" fillId="0" borderId="4" xfId="0" applyFont="1" applyBorder="1" applyAlignment="1" applyProtection="1">
      <alignment horizontal="center" wrapText="1"/>
    </xf>
    <xf numFmtId="0" fontId="4" fillId="0" borderId="89" xfId="0" applyFont="1" applyBorder="1" applyAlignment="1" applyProtection="1">
      <alignment horizontal="center" wrapText="1"/>
    </xf>
    <xf numFmtId="0" fontId="4" fillId="0" borderId="45" xfId="0" applyFont="1" applyBorder="1" applyAlignment="1" applyProtection="1">
      <alignment horizontal="center" wrapText="1"/>
    </xf>
    <xf numFmtId="0" fontId="4" fillId="0" borderId="44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left"/>
    </xf>
    <xf numFmtId="0" fontId="0" fillId="0" borderId="1" xfId="0" applyBorder="1" applyAlignment="1" applyProtection="1">
      <alignment horizontal="left"/>
    </xf>
    <xf numFmtId="0" fontId="11" fillId="0" borderId="1" xfId="0" applyFont="1" applyBorder="1" applyAlignment="1" applyProtection="1">
      <alignment horizontal="right"/>
    </xf>
    <xf numFmtId="0" fontId="0" fillId="0" borderId="1" xfId="0" applyBorder="1" applyAlignment="1" applyProtection="1">
      <alignment horizontal="right"/>
    </xf>
    <xf numFmtId="0" fontId="0" fillId="0" borderId="17" xfId="0" applyBorder="1" applyAlignment="1" applyProtection="1">
      <alignment horizontal="right"/>
    </xf>
    <xf numFmtId="164" fontId="3" fillId="0" borderId="16" xfId="0" applyNumberFormat="1" applyFont="1" applyBorder="1" applyAlignment="1" applyProtection="1">
      <alignment horizontal="right"/>
    </xf>
    <xf numFmtId="164" fontId="3" fillId="0" borderId="1" xfId="0" applyNumberFormat="1" applyFont="1" applyBorder="1" applyAlignment="1" applyProtection="1">
      <alignment horizontal="right"/>
    </xf>
    <xf numFmtId="0" fontId="4" fillId="4" borderId="75" xfId="0" applyFont="1" applyFill="1" applyBorder="1" applyAlignment="1" applyProtection="1">
      <alignment horizontal="left" indent="1"/>
      <protection locked="0"/>
    </xf>
    <xf numFmtId="164" fontId="5" fillId="0" borderId="23" xfId="0" applyNumberFormat="1" applyFont="1" applyBorder="1" applyAlignment="1" applyProtection="1"/>
    <xf numFmtId="0" fontId="5" fillId="0" borderId="34" xfId="0" applyFont="1" applyBorder="1" applyAlignment="1" applyProtection="1"/>
    <xf numFmtId="0" fontId="5" fillId="0" borderId="35" xfId="0" applyFont="1" applyBorder="1" applyAlignment="1" applyProtection="1"/>
    <xf numFmtId="0" fontId="5" fillId="0" borderId="21" xfId="0" applyFont="1" applyBorder="1" applyAlignment="1" applyProtection="1"/>
    <xf numFmtId="164" fontId="5" fillId="0" borderId="34" xfId="0" applyNumberFormat="1" applyFont="1" applyBorder="1" applyAlignment="1" applyProtection="1">
      <alignment horizontal="right"/>
    </xf>
    <xf numFmtId="164" fontId="5" fillId="0" borderId="21" xfId="0" applyNumberFormat="1" applyFont="1" applyBorder="1" applyAlignment="1" applyProtection="1">
      <alignment horizontal="right"/>
    </xf>
    <xf numFmtId="0" fontId="4" fillId="4" borderId="9" xfId="0" applyFont="1" applyFill="1" applyBorder="1" applyAlignment="1" applyProtection="1">
      <protection locked="0"/>
    </xf>
    <xf numFmtId="0" fontId="3" fillId="0" borderId="35" xfId="0" applyFont="1" applyBorder="1" applyAlignment="1" applyProtection="1">
      <alignment horizontal="center"/>
    </xf>
    <xf numFmtId="0" fontId="5" fillId="0" borderId="0" xfId="0" applyFont="1" applyAlignment="1" applyProtection="1"/>
    <xf numFmtId="0" fontId="3" fillId="0" borderId="9" xfId="0" applyFont="1" applyBorder="1" applyAlignment="1" applyProtection="1">
      <alignment horizontal="left"/>
    </xf>
    <xf numFmtId="0" fontId="3" fillId="0" borderId="35" xfId="0" applyFont="1" applyBorder="1" applyAlignment="1" applyProtection="1">
      <alignment horizontal="left"/>
    </xf>
    <xf numFmtId="0" fontId="22" fillId="0" borderId="83" xfId="0" applyFont="1" applyBorder="1" applyAlignment="1" applyProtection="1">
      <alignment horizontal="center"/>
    </xf>
    <xf numFmtId="0" fontId="4" fillId="0" borderId="84" xfId="0" applyFont="1" applyBorder="1" applyAlignment="1" applyProtection="1">
      <alignment horizontal="center"/>
    </xf>
    <xf numFmtId="0" fontId="4" fillId="0" borderId="85" xfId="0" applyFont="1" applyBorder="1" applyAlignment="1" applyProtection="1">
      <alignment horizontal="center"/>
    </xf>
    <xf numFmtId="0" fontId="5" fillId="0" borderId="86" xfId="0" applyFont="1" applyBorder="1" applyAlignment="1" applyProtection="1">
      <alignment horizontal="center"/>
    </xf>
    <xf numFmtId="0" fontId="5" fillId="0" borderId="87" xfId="0" applyFont="1" applyBorder="1" applyAlignment="1" applyProtection="1">
      <alignment horizontal="center"/>
    </xf>
    <xf numFmtId="0" fontId="5" fillId="0" borderId="88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5" fillId="0" borderId="45" xfId="0" applyFont="1" applyBorder="1" applyAlignment="1" applyProtection="1">
      <alignment horizontal="center"/>
    </xf>
    <xf numFmtId="0" fontId="5" fillId="0" borderId="4" xfId="0" applyFont="1" applyBorder="1" applyAlignment="1" applyProtection="1">
      <alignment horizontal="center"/>
    </xf>
    <xf numFmtId="0" fontId="22" fillId="0" borderId="84" xfId="0" applyFont="1" applyBorder="1" applyAlignment="1" applyProtection="1">
      <alignment horizontal="center"/>
    </xf>
    <xf numFmtId="0" fontId="22" fillId="0" borderId="85" xfId="0" applyFont="1" applyBorder="1" applyAlignment="1" applyProtection="1">
      <alignment horizontal="center"/>
    </xf>
    <xf numFmtId="0" fontId="5" fillId="0" borderId="90" xfId="0" applyFont="1" applyBorder="1" applyAlignment="1" applyProtection="1">
      <alignment horizontal="center"/>
    </xf>
    <xf numFmtId="0" fontId="5" fillId="0" borderId="18" xfId="0" applyFont="1" applyBorder="1" applyAlignment="1" applyProtection="1">
      <alignment horizontal="center"/>
    </xf>
    <xf numFmtId="165" fontId="3" fillId="0" borderId="9" xfId="0" applyNumberFormat="1" applyFont="1" applyBorder="1" applyAlignment="1" applyProtection="1">
      <alignment horizontal="center"/>
    </xf>
    <xf numFmtId="0" fontId="8" fillId="0" borderId="9" xfId="0" quotePrefix="1" applyFont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/>
    </xf>
    <xf numFmtId="0" fontId="3" fillId="0" borderId="35" xfId="0" applyNumberFormat="1" applyFont="1" applyBorder="1" applyAlignment="1" applyProtection="1">
      <alignment horizontal="center"/>
    </xf>
    <xf numFmtId="0" fontId="1" fillId="0" borderId="0" xfId="0" applyFont="1" applyAlignment="1">
      <alignment horizontal="left"/>
    </xf>
    <xf numFmtId="165" fontId="3" fillId="0" borderId="75" xfId="0" applyNumberFormat="1" applyFont="1" applyBorder="1" applyAlignment="1" applyProtection="1">
      <alignment horizontal="center"/>
    </xf>
    <xf numFmtId="0" fontId="5" fillId="0" borderId="1" xfId="0" applyNumberFormat="1" applyFont="1" applyBorder="1" applyAlignment="1" applyProtection="1">
      <alignment horizontal="right"/>
    </xf>
    <xf numFmtId="7" fontId="3" fillId="4" borderId="91" xfId="4" applyNumberFormat="1" applyFont="1" applyFill="1" applyBorder="1" applyAlignment="1" applyProtection="1">
      <alignment horizontal="center" vertical="center"/>
      <protection locked="0"/>
    </xf>
    <xf numFmtId="7" fontId="3" fillId="4" borderId="54" xfId="4" applyNumberFormat="1" applyFont="1" applyFill="1" applyBorder="1" applyAlignment="1" applyProtection="1">
      <alignment horizontal="center" vertical="center"/>
      <protection locked="0"/>
    </xf>
    <xf numFmtId="0" fontId="4" fillId="2" borderId="9" xfId="4" applyFont="1" applyFill="1" applyBorder="1" applyAlignment="1" applyProtection="1">
      <alignment horizontal="left"/>
      <protection locked="0"/>
    </xf>
    <xf numFmtId="0" fontId="5" fillId="0" borderId="0" xfId="4" applyFont="1" applyBorder="1" applyAlignment="1" applyProtection="1">
      <alignment horizontal="left"/>
    </xf>
    <xf numFmtId="164" fontId="3" fillId="4" borderId="35" xfId="4" applyNumberFormat="1" applyFont="1" applyFill="1" applyBorder="1" applyAlignment="1" applyProtection="1">
      <alignment horizontal="center"/>
      <protection locked="0"/>
    </xf>
    <xf numFmtId="164" fontId="3" fillId="4" borderId="9" xfId="4" applyNumberFormat="1" applyFont="1" applyFill="1" applyBorder="1" applyAlignment="1" applyProtection="1">
      <alignment horizontal="center"/>
      <protection locked="0"/>
    </xf>
    <xf numFmtId="2" fontId="4" fillId="4" borderId="34" xfId="4" applyNumberFormat="1" applyFont="1" applyFill="1" applyBorder="1" applyAlignment="1" applyProtection="1">
      <alignment horizontal="center"/>
      <protection locked="0"/>
    </xf>
    <xf numFmtId="2" fontId="4" fillId="4" borderId="36" xfId="4" applyNumberFormat="1" applyFont="1" applyFill="1" applyBorder="1" applyAlignment="1" applyProtection="1">
      <alignment horizontal="center"/>
      <protection locked="0"/>
    </xf>
    <xf numFmtId="0" fontId="5" fillId="0" borderId="0" xfId="4" applyFont="1" applyBorder="1" applyAlignment="1">
      <alignment horizontal="left"/>
    </xf>
    <xf numFmtId="0" fontId="9" fillId="0" borderId="0" xfId="4" applyFont="1" applyAlignment="1">
      <alignment horizontal="left"/>
    </xf>
    <xf numFmtId="0" fontId="4" fillId="0" borderId="0" xfId="4" applyFont="1" applyBorder="1" applyAlignment="1">
      <alignment horizontal="center" vertical="center" wrapText="1"/>
    </xf>
    <xf numFmtId="0" fontId="4" fillId="0" borderId="49" xfId="4" applyFont="1" applyBorder="1" applyAlignment="1">
      <alignment horizontal="center" vertical="center" wrapText="1"/>
    </xf>
    <xf numFmtId="7" fontId="4" fillId="4" borderId="34" xfId="4" applyNumberFormat="1" applyFont="1" applyFill="1" applyBorder="1" applyAlignment="1" applyProtection="1">
      <alignment horizontal="right"/>
      <protection locked="0"/>
    </xf>
    <xf numFmtId="7" fontId="4" fillId="4" borderId="35" xfId="4" applyNumberFormat="1" applyFont="1" applyFill="1" applyBorder="1" applyAlignment="1" applyProtection="1">
      <alignment horizontal="right"/>
      <protection locked="0"/>
    </xf>
    <xf numFmtId="7" fontId="4" fillId="4" borderId="37" xfId="4" applyNumberFormat="1" applyFont="1" applyFill="1" applyBorder="1" applyAlignment="1" applyProtection="1">
      <alignment horizontal="right"/>
      <protection locked="0"/>
    </xf>
    <xf numFmtId="0" fontId="17" fillId="0" borderId="25" xfId="4" applyFont="1" applyBorder="1" applyAlignment="1">
      <alignment horizontal="left"/>
    </xf>
    <xf numFmtId="0" fontId="17" fillId="0" borderId="0" xfId="4" applyFont="1" applyBorder="1" applyAlignment="1">
      <alignment horizontal="left"/>
    </xf>
    <xf numFmtId="0" fontId="17" fillId="0" borderId="26" xfId="4" applyFont="1" applyBorder="1" applyAlignment="1">
      <alignment horizontal="left"/>
    </xf>
    <xf numFmtId="164" fontId="3" fillId="0" borderId="94" xfId="4" applyNumberFormat="1" applyFont="1" applyBorder="1" applyAlignment="1" applyProtection="1">
      <alignment horizontal="center" vertical="center"/>
    </xf>
    <xf numFmtId="164" fontId="3" fillId="0" borderId="94" xfId="4" applyNumberFormat="1" applyFont="1" applyFill="1" applyBorder="1" applyAlignment="1" applyProtection="1">
      <alignment horizontal="center" vertical="center"/>
    </xf>
    <xf numFmtId="0" fontId="4" fillId="0" borderId="95" xfId="4" applyFont="1" applyBorder="1" applyAlignment="1">
      <alignment horizontal="center" vertical="center"/>
    </xf>
    <xf numFmtId="0" fontId="4" fillId="0" borderId="28" xfId="4" applyFont="1" applyBorder="1" applyAlignment="1">
      <alignment horizontal="center" vertical="center"/>
    </xf>
    <xf numFmtId="0" fontId="4" fillId="0" borderId="59" xfId="4" applyFont="1" applyBorder="1" applyAlignment="1">
      <alignment horizontal="center" vertical="center"/>
    </xf>
    <xf numFmtId="0" fontId="16" fillId="0" borderId="25" xfId="4" applyFont="1" applyBorder="1" applyAlignment="1">
      <alignment horizontal="center"/>
    </xf>
    <xf numFmtId="0" fontId="16" fillId="0" borderId="0" xfId="4" applyFont="1" applyBorder="1" applyAlignment="1">
      <alignment horizontal="center"/>
    </xf>
    <xf numFmtId="0" fontId="5" fillId="0" borderId="25" xfId="4" applyFont="1" applyFill="1" applyBorder="1" applyAlignment="1" applyProtection="1">
      <alignment horizontal="right"/>
    </xf>
    <xf numFmtId="0" fontId="5" fillId="0" borderId="0" xfId="4" applyFont="1" applyFill="1" applyBorder="1" applyAlignment="1" applyProtection="1">
      <alignment horizontal="right"/>
    </xf>
    <xf numFmtId="0" fontId="6" fillId="4" borderId="9" xfId="4" applyFont="1" applyFill="1" applyBorder="1" applyAlignment="1" applyProtection="1">
      <alignment horizontal="left"/>
      <protection locked="0"/>
    </xf>
    <xf numFmtId="0" fontId="5" fillId="0" borderId="25" xfId="4" applyFont="1" applyFill="1" applyBorder="1" applyAlignment="1">
      <alignment horizontal="right"/>
    </xf>
    <xf numFmtId="0" fontId="5" fillId="0" borderId="0" xfId="4" applyFont="1" applyFill="1" applyBorder="1" applyAlignment="1">
      <alignment horizontal="right"/>
    </xf>
    <xf numFmtId="49" fontId="6" fillId="4" borderId="35" xfId="4" applyNumberFormat="1" applyFont="1" applyFill="1" applyBorder="1" applyAlignment="1" applyProtection="1">
      <alignment horizontal="left"/>
      <protection locked="0"/>
    </xf>
    <xf numFmtId="0" fontId="2" fillId="0" borderId="91" xfId="4" applyFont="1" applyBorder="1" applyAlignment="1">
      <alignment horizontal="left" vertical="center"/>
    </xf>
    <xf numFmtId="0" fontId="2" fillId="0" borderId="53" xfId="4" applyFont="1" applyBorder="1" applyAlignment="1">
      <alignment horizontal="left" vertical="center"/>
    </xf>
    <xf numFmtId="0" fontId="4" fillId="0" borderId="96" xfId="4" applyFont="1" applyBorder="1" applyAlignment="1">
      <alignment horizontal="center" vertical="center"/>
    </xf>
    <xf numFmtId="0" fontId="5" fillId="4" borderId="9" xfId="4" applyFont="1" applyFill="1" applyBorder="1" applyAlignment="1" applyProtection="1">
      <alignment horizontal="left"/>
      <protection locked="0"/>
    </xf>
    <xf numFmtId="0" fontId="4" fillId="0" borderId="27" xfId="4" applyFont="1" applyBorder="1" applyAlignment="1" applyProtection="1">
      <alignment horizontal="right" wrapText="1"/>
    </xf>
    <xf numFmtId="0" fontId="12" fillId="0" borderId="24" xfId="4" applyBorder="1" applyAlignment="1">
      <alignment horizontal="right"/>
    </xf>
    <xf numFmtId="0" fontId="12" fillId="0" borderId="97" xfId="4" applyBorder="1" applyAlignment="1">
      <alignment horizontal="right"/>
    </xf>
    <xf numFmtId="0" fontId="7" fillId="0" borderId="0" xfId="4" applyFont="1" applyAlignment="1">
      <alignment horizontal="right"/>
    </xf>
    <xf numFmtId="0" fontId="5" fillId="0" borderId="25" xfId="4" applyFont="1" applyBorder="1" applyAlignment="1" applyProtection="1">
      <alignment horizontal="right"/>
    </xf>
    <xf numFmtId="0" fontId="5" fillId="0" borderId="0" xfId="4" applyFont="1" applyBorder="1" applyAlignment="1" applyProtection="1">
      <alignment horizontal="right"/>
    </xf>
    <xf numFmtId="49" fontId="6" fillId="4" borderId="9" xfId="4" applyNumberFormat="1" applyFont="1" applyFill="1" applyBorder="1" applyAlignment="1" applyProtection="1">
      <alignment horizontal="left"/>
      <protection locked="0"/>
    </xf>
    <xf numFmtId="0" fontId="1" fillId="0" borderId="0" xfId="4" applyFont="1" applyAlignment="1" applyProtection="1">
      <alignment horizontal="left"/>
    </xf>
    <xf numFmtId="0" fontId="3" fillId="0" borderId="9" xfId="3" applyFont="1" applyBorder="1" applyAlignment="1" applyProtection="1">
      <alignment horizontal="center"/>
    </xf>
    <xf numFmtId="0" fontId="3" fillId="0" borderId="35" xfId="3" applyFont="1" applyBorder="1" applyAlignment="1" applyProtection="1">
      <alignment horizontal="left"/>
    </xf>
    <xf numFmtId="0" fontId="5" fillId="0" borderId="27" xfId="4" applyFont="1" applyBorder="1" applyAlignment="1" applyProtection="1">
      <alignment horizontal="right"/>
    </xf>
    <xf numFmtId="0" fontId="12" fillId="0" borderId="24" xfId="4" applyBorder="1" applyProtection="1"/>
    <xf numFmtId="0" fontId="3" fillId="0" borderId="28" xfId="3" applyFont="1" applyBorder="1" applyAlignment="1" applyProtection="1">
      <alignment horizontal="left"/>
    </xf>
    <xf numFmtId="0" fontId="8" fillId="0" borderId="9" xfId="4" applyFont="1" applyBorder="1" applyAlignment="1" applyProtection="1">
      <alignment horizontal="center"/>
    </xf>
    <xf numFmtId="164" fontId="4" fillId="0" borderId="9" xfId="4" applyNumberFormat="1" applyFont="1" applyBorder="1" applyAlignment="1" applyProtection="1">
      <alignment horizontal="center"/>
    </xf>
    <xf numFmtId="164" fontId="3" fillId="0" borderId="91" xfId="4" applyNumberFormat="1" applyFont="1" applyBorder="1" applyAlignment="1" applyProtection="1">
      <alignment horizontal="center" vertical="center"/>
    </xf>
    <xf numFmtId="164" fontId="3" fillId="0" borderId="54" xfId="4" applyNumberFormat="1" applyFont="1" applyBorder="1" applyAlignment="1" applyProtection="1">
      <alignment horizontal="center" vertical="center"/>
    </xf>
    <xf numFmtId="0" fontId="16" fillId="0" borderId="49" xfId="4" applyFont="1" applyFill="1" applyBorder="1" applyAlignment="1">
      <alignment horizontal="center"/>
    </xf>
    <xf numFmtId="0" fontId="16" fillId="0" borderId="51" xfId="4" applyFont="1" applyFill="1" applyBorder="1" applyAlignment="1">
      <alignment horizontal="center"/>
    </xf>
    <xf numFmtId="0" fontId="6" fillId="4" borderId="31" xfId="4" applyFont="1" applyFill="1" applyBorder="1" applyAlignment="1" applyProtection="1">
      <alignment horizontal="left"/>
      <protection locked="0"/>
    </xf>
    <xf numFmtId="0" fontId="3" fillId="4" borderId="9" xfId="4" applyFont="1" applyFill="1" applyBorder="1" applyAlignment="1" applyProtection="1">
      <alignment horizontal="center"/>
      <protection locked="0"/>
    </xf>
    <xf numFmtId="0" fontId="3" fillId="4" borderId="31" xfId="4" applyFont="1" applyFill="1" applyBorder="1" applyAlignment="1" applyProtection="1">
      <alignment horizontal="center"/>
      <protection locked="0"/>
    </xf>
    <xf numFmtId="0" fontId="4" fillId="0" borderId="26" xfId="4" applyFont="1" applyBorder="1" applyAlignment="1">
      <alignment horizontal="center" vertical="center" wrapText="1"/>
    </xf>
    <xf numFmtId="0" fontId="4" fillId="0" borderId="51" xfId="4" applyFont="1" applyBorder="1" applyAlignment="1">
      <alignment horizontal="center" vertical="center" wrapText="1"/>
    </xf>
    <xf numFmtId="166" fontId="3" fillId="0" borderId="28" xfId="4" applyNumberFormat="1" applyFont="1" applyBorder="1" applyAlignment="1" applyProtection="1">
      <alignment horizontal="center"/>
    </xf>
    <xf numFmtId="166" fontId="3" fillId="0" borderId="59" xfId="4" applyNumberFormat="1" applyFont="1" applyBorder="1" applyAlignment="1" applyProtection="1">
      <alignment horizontal="center"/>
    </xf>
    <xf numFmtId="7" fontId="4" fillId="0" borderId="58" xfId="4" applyNumberFormat="1" applyFont="1" applyBorder="1" applyAlignment="1" applyProtection="1">
      <alignment vertical="center"/>
    </xf>
    <xf numFmtId="7" fontId="4" fillId="0" borderId="92" xfId="4" applyNumberFormat="1" applyFont="1" applyBorder="1" applyAlignment="1" applyProtection="1">
      <alignment vertical="center"/>
    </xf>
    <xf numFmtId="7" fontId="4" fillId="0" borderId="93" xfId="4" applyNumberFormat="1" applyFont="1" applyBorder="1" applyAlignment="1" applyProtection="1">
      <alignment vertical="center"/>
    </xf>
    <xf numFmtId="0" fontId="9" fillId="0" borderId="0" xfId="4" applyFont="1" applyBorder="1" applyAlignment="1">
      <alignment horizontal="center"/>
    </xf>
    <xf numFmtId="164" fontId="3" fillId="2" borderId="91" xfId="4" applyNumberFormat="1" applyFont="1" applyFill="1" applyBorder="1" applyAlignment="1" applyProtection="1">
      <alignment horizontal="center" vertical="center"/>
      <protection locked="0"/>
    </xf>
    <xf numFmtId="164" fontId="3" fillId="2" borderId="54" xfId="4" applyNumberFormat="1" applyFont="1" applyFill="1" applyBorder="1" applyAlignment="1" applyProtection="1">
      <alignment horizontal="center" vertical="center"/>
      <protection locked="0"/>
    </xf>
    <xf numFmtId="164" fontId="3" fillId="0" borderId="91" xfId="4" applyNumberFormat="1" applyFont="1" applyFill="1" applyBorder="1" applyAlignment="1" applyProtection="1">
      <alignment horizontal="center" vertical="center"/>
    </xf>
    <xf numFmtId="164" fontId="3" fillId="0" borderId="54" xfId="4" applyNumberFormat="1" applyFont="1" applyFill="1" applyBorder="1" applyAlignment="1" applyProtection="1">
      <alignment horizontal="center" vertical="center"/>
    </xf>
    <xf numFmtId="0" fontId="5" fillId="4" borderId="35" xfId="4" applyFont="1" applyFill="1" applyBorder="1" applyAlignment="1" applyProtection="1">
      <alignment horizontal="left"/>
      <protection locked="0"/>
    </xf>
    <xf numFmtId="0" fontId="2" fillId="0" borderId="25" xfId="4" applyFont="1" applyBorder="1" applyAlignment="1">
      <alignment horizontal="left"/>
    </xf>
    <xf numFmtId="0" fontId="2" fillId="0" borderId="0" xfId="4" applyFont="1" applyBorder="1" applyAlignment="1">
      <alignment horizontal="left"/>
    </xf>
    <xf numFmtId="0" fontId="9" fillId="2" borderId="9" xfId="4" applyFont="1" applyFill="1" applyBorder="1" applyAlignment="1" applyProtection="1">
      <alignment horizontal="center"/>
      <protection locked="0"/>
    </xf>
    <xf numFmtId="0" fontId="2" fillId="0" borderId="50" xfId="4" applyFont="1" applyBorder="1" applyAlignment="1" applyProtection="1">
      <alignment horizontal="left" vertical="center"/>
    </xf>
    <xf numFmtId="0" fontId="2" fillId="0" borderId="49" xfId="4" applyFont="1" applyBorder="1" applyAlignment="1" applyProtection="1">
      <alignment horizontal="left" vertical="center"/>
    </xf>
    <xf numFmtId="0" fontId="2" fillId="0" borderId="27" xfId="4" applyFont="1" applyBorder="1" applyAlignment="1" applyProtection="1">
      <alignment horizontal="left"/>
    </xf>
    <xf numFmtId="0" fontId="2" fillId="0" borderId="24" xfId="4" applyFont="1" applyBorder="1" applyAlignment="1" applyProtection="1">
      <alignment horizontal="left"/>
    </xf>
    <xf numFmtId="0" fontId="4" fillId="0" borderId="25" xfId="4" applyFont="1" applyBorder="1" applyAlignment="1" applyProtection="1"/>
    <xf numFmtId="0" fontId="4" fillId="0" borderId="0" xfId="4" applyFont="1" applyBorder="1" applyAlignment="1" applyProtection="1"/>
    <xf numFmtId="0" fontId="5" fillId="0" borderId="27" xfId="4" applyFont="1" applyBorder="1" applyAlignment="1">
      <alignment horizontal="right"/>
    </xf>
    <xf numFmtId="0" fontId="12" fillId="0" borderId="24" xfId="4" applyBorder="1"/>
    <xf numFmtId="0" fontId="4" fillId="4" borderId="9" xfId="4" applyFont="1" applyFill="1" applyBorder="1" applyAlignment="1" applyProtection="1">
      <alignment horizontal="left"/>
      <protection locked="0"/>
    </xf>
    <xf numFmtId="164" fontId="3" fillId="0" borderId="50" xfId="4" applyNumberFormat="1" applyFont="1" applyBorder="1" applyAlignment="1" applyProtection="1">
      <alignment horizontal="center" vertical="center"/>
    </xf>
    <xf numFmtId="164" fontId="3" fillId="0" borderId="51" xfId="4" applyNumberFormat="1" applyFont="1" applyBorder="1" applyAlignment="1" applyProtection="1">
      <alignment horizontal="center" vertical="center"/>
    </xf>
    <xf numFmtId="164" fontId="3" fillId="0" borderId="50" xfId="4" applyNumberFormat="1" applyFont="1" applyFill="1" applyBorder="1" applyAlignment="1" applyProtection="1">
      <alignment horizontal="center" vertical="center"/>
    </xf>
    <xf numFmtId="164" fontId="3" fillId="0" borderId="51" xfId="4" applyNumberFormat="1" applyFont="1" applyFill="1" applyBorder="1" applyAlignment="1" applyProtection="1">
      <alignment horizontal="center" vertical="center"/>
    </xf>
    <xf numFmtId="164" fontId="3" fillId="4" borderId="91" xfId="4" applyNumberFormat="1" applyFont="1" applyFill="1" applyBorder="1" applyAlignment="1" applyProtection="1">
      <alignment horizontal="center" vertical="center"/>
      <protection locked="0"/>
    </xf>
    <xf numFmtId="164" fontId="3" fillId="4" borderId="54" xfId="4" applyNumberFormat="1" applyFont="1" applyFill="1" applyBorder="1" applyAlignment="1" applyProtection="1">
      <alignment horizontal="center" vertical="center"/>
      <protection locked="0"/>
    </xf>
    <xf numFmtId="0" fontId="3" fillId="0" borderId="9" xfId="4" applyFont="1" applyBorder="1" applyAlignment="1" applyProtection="1">
      <alignment horizontal="center"/>
    </xf>
    <xf numFmtId="0" fontId="3" fillId="0" borderId="31" xfId="4" applyFont="1" applyBorder="1" applyAlignment="1" applyProtection="1">
      <alignment horizontal="center"/>
    </xf>
    <xf numFmtId="0" fontId="4" fillId="0" borderId="0" xfId="4" applyFont="1" applyBorder="1" applyAlignment="1" applyProtection="1">
      <alignment horizontal="center" vertical="center" wrapText="1"/>
    </xf>
    <xf numFmtId="0" fontId="4" fillId="0" borderId="49" xfId="4" applyFont="1" applyBorder="1" applyAlignment="1" applyProtection="1">
      <alignment horizontal="center" vertical="center" wrapText="1"/>
    </xf>
    <xf numFmtId="0" fontId="4" fillId="0" borderId="26" xfId="4" applyFont="1" applyBorder="1" applyAlignment="1" applyProtection="1">
      <alignment horizontal="center" vertical="center" wrapText="1"/>
    </xf>
    <xf numFmtId="0" fontId="4" fillId="0" borderId="51" xfId="4" applyFont="1" applyBorder="1" applyAlignment="1" applyProtection="1">
      <alignment horizontal="center" vertical="center" wrapText="1"/>
    </xf>
    <xf numFmtId="0" fontId="9" fillId="4" borderId="9" xfId="4" applyFont="1" applyFill="1" applyBorder="1" applyAlignment="1" applyProtection="1">
      <alignment horizontal="center"/>
      <protection locked="0"/>
    </xf>
    <xf numFmtId="0" fontId="5" fillId="0" borderId="25" xfId="4" applyFont="1" applyBorder="1" applyAlignment="1">
      <alignment horizontal="right"/>
    </xf>
    <xf numFmtId="0" fontId="5" fillId="0" borderId="0" xfId="4" applyFont="1" applyBorder="1" applyAlignment="1">
      <alignment horizontal="right"/>
    </xf>
    <xf numFmtId="0" fontId="2" fillId="0" borderId="50" xfId="4" applyFont="1" applyBorder="1" applyAlignment="1">
      <alignment horizontal="left" vertical="center"/>
    </xf>
    <xf numFmtId="0" fontId="2" fillId="0" borderId="49" xfId="4" applyFont="1" applyBorder="1" applyAlignment="1">
      <alignment horizontal="left" vertical="center"/>
    </xf>
    <xf numFmtId="0" fontId="3" fillId="0" borderId="9" xfId="4" applyFont="1" applyFill="1" applyBorder="1" applyAlignment="1" applyProtection="1">
      <alignment horizontal="center"/>
      <protection locked="0"/>
    </xf>
    <xf numFmtId="0" fontId="3" fillId="0" borderId="31" xfId="4" applyFont="1" applyFill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/>
    </xf>
    <xf numFmtId="0" fontId="11" fillId="0" borderId="17" xfId="0" applyFont="1" applyBorder="1" applyAlignment="1" applyProtection="1">
      <alignment horizontal="right"/>
    </xf>
    <xf numFmtId="164" fontId="3" fillId="0" borderId="1" xfId="0" applyNumberFormat="1" applyFont="1" applyBorder="1" applyAlignment="1" applyProtection="1"/>
    <xf numFmtId="164" fontId="5" fillId="0" borderId="23" xfId="0" applyNumberFormat="1" applyFont="1" applyBorder="1" applyAlignment="1" applyProtection="1">
      <alignment horizontal="right"/>
    </xf>
    <xf numFmtId="164" fontId="7" fillId="0" borderId="35" xfId="0" applyNumberFormat="1" applyFont="1" applyBorder="1" applyAlignment="1" applyProtection="1">
      <alignment horizontal="right"/>
    </xf>
    <xf numFmtId="0" fontId="5" fillId="4" borderId="19" xfId="0" applyFont="1" applyFill="1" applyBorder="1" applyAlignment="1" applyProtection="1">
      <alignment horizontal="left"/>
      <protection locked="0"/>
    </xf>
    <xf numFmtId="0" fontId="7" fillId="4" borderId="19" xfId="0" applyFont="1" applyFill="1" applyBorder="1" applyAlignment="1" applyProtection="1">
      <alignment horizontal="left"/>
      <protection locked="0"/>
    </xf>
    <xf numFmtId="0" fontId="7" fillId="4" borderId="56" xfId="0" applyFont="1" applyFill="1" applyBorder="1" applyAlignment="1" applyProtection="1">
      <alignment horizontal="left"/>
      <protection locked="0"/>
    </xf>
    <xf numFmtId="49" fontId="5" fillId="4" borderId="55" xfId="0" applyNumberFormat="1" applyFont="1" applyFill="1" applyBorder="1" applyAlignment="1" applyProtection="1">
      <alignment horizontal="center"/>
      <protection locked="0"/>
    </xf>
    <xf numFmtId="49" fontId="7" fillId="4" borderId="56" xfId="0" applyNumberFormat="1" applyFont="1" applyFill="1" applyBorder="1" applyAlignment="1" applyProtection="1">
      <alignment horizontal="center"/>
      <protection locked="0"/>
    </xf>
    <xf numFmtId="0" fontId="11" fillId="0" borderId="6" xfId="0" applyFont="1" applyBorder="1" applyAlignment="1">
      <alignment horizontal="right"/>
    </xf>
    <xf numFmtId="0" fontId="11" fillId="0" borderId="2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164" fontId="5" fillId="0" borderId="6" xfId="0" applyNumberFormat="1" applyFont="1" applyBorder="1" applyAlignment="1" applyProtection="1">
      <alignment horizontal="right"/>
    </xf>
    <xf numFmtId="164" fontId="7" fillId="0" borderId="2" xfId="0" applyNumberFormat="1" applyFont="1" applyBorder="1" applyAlignment="1" applyProtection="1">
      <alignment horizontal="right"/>
    </xf>
    <xf numFmtId="167" fontId="5" fillId="4" borderId="55" xfId="0" applyNumberFormat="1" applyFont="1" applyFill="1" applyBorder="1" applyAlignment="1" applyProtection="1">
      <protection locked="0"/>
    </xf>
    <xf numFmtId="167" fontId="7" fillId="4" borderId="19" xfId="0" applyNumberFormat="1" applyFont="1" applyFill="1" applyBorder="1" applyAlignment="1" applyProtection="1">
      <protection locked="0"/>
    </xf>
    <xf numFmtId="167" fontId="7" fillId="4" borderId="56" xfId="0" applyNumberFormat="1" applyFont="1" applyFill="1" applyBorder="1" applyAlignment="1" applyProtection="1">
      <protection locked="0"/>
    </xf>
    <xf numFmtId="164" fontId="5" fillId="0" borderId="55" xfId="0" applyNumberFormat="1" applyFont="1" applyBorder="1" applyAlignment="1" applyProtection="1">
      <alignment horizontal="right"/>
    </xf>
    <xf numFmtId="164" fontId="7" fillId="0" borderId="19" xfId="0" applyNumberFormat="1" applyFont="1" applyBorder="1" applyAlignment="1" applyProtection="1">
      <alignment horizontal="right"/>
    </xf>
    <xf numFmtId="0" fontId="7" fillId="4" borderId="35" xfId="0" applyFont="1" applyFill="1" applyBorder="1" applyAlignment="1" applyProtection="1">
      <alignment horizontal="left"/>
      <protection locked="0"/>
    </xf>
    <xf numFmtId="0" fontId="7" fillId="4" borderId="21" xfId="0" applyFont="1" applyFill="1" applyBorder="1" applyAlignment="1" applyProtection="1">
      <alignment horizontal="left"/>
      <protection locked="0"/>
    </xf>
    <xf numFmtId="49" fontId="5" fillId="4" borderId="23" xfId="0" applyNumberFormat="1" applyFont="1" applyFill="1" applyBorder="1" applyAlignment="1" applyProtection="1">
      <alignment horizontal="center"/>
      <protection locked="0"/>
    </xf>
    <xf numFmtId="49" fontId="7" fillId="4" borderId="21" xfId="0" applyNumberFormat="1" applyFont="1" applyFill="1" applyBorder="1" applyAlignment="1" applyProtection="1">
      <alignment horizontal="center"/>
      <protection locked="0"/>
    </xf>
    <xf numFmtId="167" fontId="5" fillId="4" borderId="23" xfId="0" applyNumberFormat="1" applyFont="1" applyFill="1" applyBorder="1" applyAlignment="1" applyProtection="1">
      <protection locked="0"/>
    </xf>
    <xf numFmtId="167" fontId="7" fillId="4" borderId="35" xfId="0" applyNumberFormat="1" applyFont="1" applyFill="1" applyBorder="1" applyAlignment="1" applyProtection="1">
      <protection locked="0"/>
    </xf>
    <xf numFmtId="167" fontId="7" fillId="4" borderId="21" xfId="0" applyNumberFormat="1" applyFont="1" applyFill="1" applyBorder="1" applyAlignment="1" applyProtection="1">
      <protection locked="0"/>
    </xf>
    <xf numFmtId="167" fontId="5" fillId="4" borderId="16" xfId="0" applyNumberFormat="1" applyFont="1" applyFill="1" applyBorder="1" applyAlignment="1" applyProtection="1">
      <protection locked="0"/>
    </xf>
    <xf numFmtId="167" fontId="7" fillId="4" borderId="1" xfId="0" applyNumberFormat="1" applyFont="1" applyFill="1" applyBorder="1" applyAlignment="1" applyProtection="1">
      <protection locked="0"/>
    </xf>
    <xf numFmtId="167" fontId="7" fillId="4" borderId="17" xfId="0" applyNumberFormat="1" applyFont="1" applyFill="1" applyBorder="1" applyAlignment="1" applyProtection="1">
      <protection locked="0"/>
    </xf>
    <xf numFmtId="164" fontId="5" fillId="0" borderId="22" xfId="0" applyNumberFormat="1" applyFont="1" applyBorder="1" applyAlignment="1" applyProtection="1">
      <alignment horizontal="right"/>
    </xf>
    <xf numFmtId="164" fontId="7" fillId="0" borderId="75" xfId="0" applyNumberFormat="1" applyFont="1" applyBorder="1" applyAlignment="1" applyProtection="1">
      <alignment horizontal="right"/>
    </xf>
    <xf numFmtId="0" fontId="3" fillId="0" borderId="16" xfId="0" applyFont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center"/>
    </xf>
    <xf numFmtId="0" fontId="3" fillId="0" borderId="5" xfId="0" applyFont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0" fontId="5" fillId="4" borderId="75" xfId="0" applyFont="1" applyFill="1" applyBorder="1" applyAlignment="1" applyProtection="1">
      <alignment horizontal="left"/>
      <protection locked="0"/>
    </xf>
    <xf numFmtId="0" fontId="7" fillId="4" borderId="75" xfId="0" applyFont="1" applyFill="1" applyBorder="1" applyAlignment="1" applyProtection="1">
      <alignment horizontal="left"/>
      <protection locked="0"/>
    </xf>
    <xf numFmtId="0" fontId="7" fillId="4" borderId="20" xfId="0" applyFont="1" applyFill="1" applyBorder="1" applyAlignment="1" applyProtection="1">
      <alignment horizontal="left"/>
      <protection locked="0"/>
    </xf>
    <xf numFmtId="49" fontId="5" fillId="4" borderId="22" xfId="0" applyNumberFormat="1" applyFont="1" applyFill="1" applyBorder="1" applyAlignment="1" applyProtection="1">
      <alignment horizontal="center"/>
      <protection locked="0"/>
    </xf>
    <xf numFmtId="49" fontId="7" fillId="4" borderId="20" xfId="0" applyNumberFormat="1" applyFont="1" applyFill="1" applyBorder="1" applyAlignment="1" applyProtection="1">
      <alignment horizontal="center"/>
      <protection locked="0"/>
    </xf>
    <xf numFmtId="0" fontId="5" fillId="0" borderId="64" xfId="0" applyFont="1" applyBorder="1" applyAlignment="1" applyProtection="1">
      <alignment horizontal="center" wrapText="1"/>
    </xf>
    <xf numFmtId="0" fontId="0" fillId="0" borderId="15" xfId="0" applyBorder="1" applyAlignment="1">
      <alignment wrapText="1"/>
    </xf>
    <xf numFmtId="0" fontId="9" fillId="0" borderId="17" xfId="0" applyFont="1" applyBorder="1" applyAlignment="1" applyProtection="1">
      <alignment horizontal="center" wrapText="1"/>
    </xf>
    <xf numFmtId="0" fontId="9" fillId="0" borderId="5" xfId="0" applyFont="1" applyBorder="1" applyAlignment="1" applyProtection="1">
      <alignment horizontal="center" wrapText="1"/>
    </xf>
    <xf numFmtId="0" fontId="9" fillId="0" borderId="4" xfId="0" applyFont="1" applyBorder="1" applyAlignment="1" applyProtection="1">
      <alignment horizontal="center" wrapText="1"/>
    </xf>
    <xf numFmtId="0" fontId="5" fillId="0" borderId="16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0" fontId="5" fillId="0" borderId="5" xfId="0" applyFont="1" applyBorder="1" applyAlignment="1" applyProtection="1">
      <alignment horizontal="center"/>
    </xf>
    <xf numFmtId="165" fontId="5" fillId="0" borderId="1" xfId="0" applyNumberFormat="1" applyFont="1" applyBorder="1" applyAlignment="1" applyProtection="1">
      <alignment horizontal="right"/>
    </xf>
    <xf numFmtId="0" fontId="9" fillId="0" borderId="64" xfId="0" applyFont="1" applyBorder="1" applyAlignment="1" applyProtection="1">
      <alignment horizontal="center" wrapText="1"/>
    </xf>
    <xf numFmtId="0" fontId="9" fillId="0" borderId="15" xfId="0" applyFont="1" applyBorder="1" applyAlignment="1">
      <alignment horizontal="center" wrapText="1"/>
    </xf>
    <xf numFmtId="0" fontId="5" fillId="0" borderId="64" xfId="0" applyFont="1" applyBorder="1" applyAlignment="1" applyProtection="1">
      <alignment horizontal="center"/>
    </xf>
    <xf numFmtId="0" fontId="5" fillId="0" borderId="15" xfId="0" applyFont="1" applyBorder="1" applyAlignment="1" applyProtection="1">
      <alignment horizontal="center"/>
    </xf>
    <xf numFmtId="0" fontId="5" fillId="0" borderId="0" xfId="0" applyFont="1" applyAlignment="1">
      <alignment horizontal="right"/>
    </xf>
    <xf numFmtId="165" fontId="5" fillId="0" borderId="0" xfId="0" applyNumberFormat="1" applyFont="1" applyBorder="1" applyAlignment="1" applyProtection="1">
      <alignment horizontal="right"/>
    </xf>
    <xf numFmtId="167" fontId="5" fillId="4" borderId="35" xfId="0" applyNumberFormat="1" applyFont="1" applyFill="1" applyBorder="1" applyAlignment="1" applyProtection="1">
      <protection locked="0"/>
    </xf>
    <xf numFmtId="167" fontId="5" fillId="4" borderId="21" xfId="0" applyNumberFormat="1" applyFont="1" applyFill="1" applyBorder="1" applyAlignment="1" applyProtection="1">
      <protection locked="0"/>
    </xf>
    <xf numFmtId="0" fontId="5" fillId="0" borderId="16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3" fillId="0" borderId="16" xfId="0" applyFont="1" applyBorder="1" applyAlignment="1" applyProtection="1">
      <alignment horizontal="center" vertical="center"/>
    </xf>
    <xf numFmtId="0" fontId="0" fillId="0" borderId="6" xfId="0" applyBorder="1" applyAlignment="1" applyProtection="1"/>
    <xf numFmtId="0" fontId="0" fillId="0" borderId="2" xfId="0" applyBorder="1" applyAlignment="1" applyProtection="1"/>
    <xf numFmtId="0" fontId="0" fillId="0" borderId="3" xfId="0" applyBorder="1" applyAlignment="1" applyProtection="1"/>
    <xf numFmtId="0" fontId="5" fillId="0" borderId="16" xfId="0" applyFont="1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wrapText="1"/>
    </xf>
    <xf numFmtId="0" fontId="0" fillId="0" borderId="3" xfId="0" applyBorder="1" applyAlignment="1" applyProtection="1">
      <alignment horizontal="center" wrapText="1"/>
    </xf>
    <xf numFmtId="0" fontId="5" fillId="0" borderId="17" xfId="0" applyFont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15" fillId="4" borderId="23" xfId="0" applyFont="1" applyFill="1" applyBorder="1" applyAlignment="1" applyProtection="1">
      <alignment horizontal="left"/>
      <protection locked="0"/>
    </xf>
    <xf numFmtId="0" fontId="15" fillId="4" borderId="35" xfId="0" applyFont="1" applyFill="1" applyBorder="1" applyAlignment="1" applyProtection="1">
      <alignment horizontal="left"/>
      <protection locked="0"/>
    </xf>
    <xf numFmtId="0" fontId="15" fillId="4" borderId="21" xfId="0" applyFont="1" applyFill="1" applyBorder="1" applyAlignment="1" applyProtection="1">
      <alignment horizontal="left"/>
      <protection locked="0"/>
    </xf>
    <xf numFmtId="164" fontId="15" fillId="4" borderId="65" xfId="0" applyNumberFormat="1" applyFont="1" applyFill="1" applyBorder="1" applyAlignment="1" applyProtection="1">
      <alignment horizontal="right"/>
      <protection locked="0"/>
    </xf>
    <xf numFmtId="164" fontId="15" fillId="4" borderId="65" xfId="0" applyNumberFormat="1" applyFont="1" applyFill="1" applyBorder="1" applyAlignment="1" applyProtection="1">
      <protection locked="0"/>
    </xf>
    <xf numFmtId="164" fontId="15" fillId="0" borderId="63" xfId="0" applyNumberFormat="1" applyFont="1" applyBorder="1" applyAlignment="1" applyProtection="1">
      <alignment horizontal="right"/>
    </xf>
    <xf numFmtId="164" fontId="15" fillId="0" borderId="63" xfId="0" applyNumberFormat="1" applyFont="1" applyBorder="1" applyAlignment="1"/>
    <xf numFmtId="0" fontId="4" fillId="4" borderId="9" xfId="0" applyFont="1" applyFill="1" applyBorder="1" applyAlignment="1" applyProtection="1">
      <alignment horizontal="left"/>
      <protection locked="0"/>
    </xf>
    <xf numFmtId="0" fontId="4" fillId="4" borderId="35" xfId="0" applyFont="1" applyFill="1" applyBorder="1" applyAlignment="1" applyProtection="1">
      <alignment horizontal="left"/>
      <protection locked="0"/>
    </xf>
    <xf numFmtId="0" fontId="15" fillId="4" borderId="22" xfId="0" applyFont="1" applyFill="1" applyBorder="1" applyAlignment="1" applyProtection="1">
      <alignment horizontal="left"/>
      <protection locked="0"/>
    </xf>
    <xf numFmtId="0" fontId="15" fillId="4" borderId="75" xfId="0" applyFont="1" applyFill="1" applyBorder="1" applyAlignment="1" applyProtection="1">
      <alignment horizontal="left"/>
      <protection locked="0"/>
    </xf>
    <xf numFmtId="0" fontId="15" fillId="4" borderId="20" xfId="0" applyFont="1" applyFill="1" applyBorder="1" applyAlignment="1" applyProtection="1">
      <alignment horizontal="left"/>
      <protection locked="0"/>
    </xf>
    <xf numFmtId="164" fontId="15" fillId="4" borderId="63" xfId="0" applyNumberFormat="1" applyFont="1" applyFill="1" applyBorder="1" applyAlignment="1" applyProtection="1">
      <alignment horizontal="right"/>
      <protection locked="0"/>
    </xf>
    <xf numFmtId="164" fontId="15" fillId="4" borderId="63" xfId="0" applyNumberFormat="1" applyFont="1" applyFill="1" applyBorder="1" applyAlignment="1" applyProtection="1">
      <protection locked="0"/>
    </xf>
    <xf numFmtId="164" fontId="15" fillId="0" borderId="65" xfId="0" applyNumberFormat="1" applyFont="1" applyBorder="1" applyAlignment="1" applyProtection="1">
      <alignment horizontal="right"/>
    </xf>
    <xf numFmtId="164" fontId="15" fillId="0" borderId="65" xfId="0" applyNumberFormat="1" applyFont="1" applyBorder="1" applyAlignment="1"/>
    <xf numFmtId="49" fontId="15" fillId="4" borderId="63" xfId="0" applyNumberFormat="1" applyFont="1" applyFill="1" applyBorder="1" applyAlignment="1" applyProtection="1">
      <alignment horizontal="center"/>
      <protection locked="0"/>
    </xf>
    <xf numFmtId="0" fontId="15" fillId="4" borderId="63" xfId="0" applyFont="1" applyFill="1" applyBorder="1" applyAlignment="1" applyProtection="1">
      <protection locked="0"/>
    </xf>
    <xf numFmtId="49" fontId="15" fillId="4" borderId="65" xfId="0" applyNumberFormat="1" applyFont="1" applyFill="1" applyBorder="1" applyAlignment="1" applyProtection="1">
      <alignment horizontal="center"/>
      <protection locked="0"/>
    </xf>
    <xf numFmtId="0" fontId="15" fillId="4" borderId="65" xfId="0" applyFont="1" applyFill="1" applyBorder="1" applyAlignment="1" applyProtection="1">
      <protection locked="0"/>
    </xf>
    <xf numFmtId="0" fontId="3" fillId="0" borderId="9" xfId="0" applyFont="1" applyBorder="1" applyAlignment="1" applyProtection="1"/>
    <xf numFmtId="0" fontId="3" fillId="0" borderId="35" xfId="0" applyFont="1" applyBorder="1" applyAlignment="1" applyProtection="1"/>
    <xf numFmtId="166" fontId="15" fillId="4" borderId="65" xfId="0" applyNumberFormat="1" applyFont="1" applyFill="1" applyBorder="1" applyAlignment="1" applyProtection="1">
      <alignment horizontal="center"/>
      <protection locked="0"/>
    </xf>
    <xf numFmtId="164" fontId="0" fillId="0" borderId="1" xfId="0" applyNumberFormat="1" applyBorder="1" applyAlignment="1"/>
    <xf numFmtId="164" fontId="0" fillId="0" borderId="17" xfId="0" applyNumberFormat="1" applyBorder="1" applyAlignment="1"/>
    <xf numFmtId="0" fontId="0" fillId="0" borderId="17" xfId="0" applyBorder="1" applyAlignment="1">
      <alignment horizontal="right"/>
    </xf>
    <xf numFmtId="164" fontId="15" fillId="4" borderId="66" xfId="0" applyNumberFormat="1" applyFont="1" applyFill="1" applyBorder="1" applyAlignment="1" applyProtection="1">
      <alignment horizontal="right"/>
      <protection locked="0"/>
    </xf>
    <xf numFmtId="49" fontId="15" fillId="4" borderId="66" xfId="0" applyNumberFormat="1" applyFont="1" applyFill="1" applyBorder="1" applyAlignment="1" applyProtection="1">
      <alignment horizontal="center"/>
      <protection locked="0"/>
    </xf>
    <xf numFmtId="0" fontId="15" fillId="4" borderId="66" xfId="0" applyFont="1" applyFill="1" applyBorder="1" applyAlignment="1" applyProtection="1">
      <protection locked="0"/>
    </xf>
    <xf numFmtId="0" fontId="4" fillId="4" borderId="75" xfId="0" applyFont="1" applyFill="1" applyBorder="1" applyAlignment="1" applyProtection="1">
      <alignment horizontal="left"/>
      <protection locked="0"/>
    </xf>
    <xf numFmtId="166" fontId="15" fillId="4" borderId="63" xfId="0" applyNumberFormat="1" applyFont="1" applyFill="1" applyBorder="1" applyAlignment="1" applyProtection="1">
      <alignment horizontal="center"/>
      <protection locked="0"/>
    </xf>
    <xf numFmtId="164" fontId="15" fillId="4" borderId="66" xfId="0" applyNumberFormat="1" applyFont="1" applyFill="1" applyBorder="1" applyAlignment="1" applyProtection="1">
      <protection locked="0"/>
    </xf>
    <xf numFmtId="164" fontId="15" fillId="0" borderId="66" xfId="0" applyNumberFormat="1" applyFont="1" applyBorder="1" applyAlignment="1" applyProtection="1">
      <alignment horizontal="right"/>
    </xf>
    <xf numFmtId="164" fontId="15" fillId="0" borderId="66" xfId="0" applyNumberFormat="1" applyFont="1" applyBorder="1" applyAlignment="1"/>
    <xf numFmtId="166" fontId="15" fillId="4" borderId="66" xfId="0" applyNumberFormat="1" applyFont="1" applyFill="1" applyBorder="1" applyAlignment="1" applyProtection="1">
      <alignment horizontal="center"/>
      <protection locked="0"/>
    </xf>
    <xf numFmtId="0" fontId="11" fillId="0" borderId="73" xfId="2" applyFont="1" applyBorder="1" applyAlignment="1" applyProtection="1">
      <alignment horizontal="right"/>
    </xf>
    <xf numFmtId="0" fontId="11" fillId="0" borderId="104" xfId="2" applyFont="1" applyBorder="1" applyAlignment="1" applyProtection="1">
      <alignment horizontal="right"/>
    </xf>
    <xf numFmtId="164" fontId="3" fillId="0" borderId="91" xfId="2" applyNumberFormat="1" applyFont="1" applyFill="1" applyBorder="1" applyAlignment="1" applyProtection="1"/>
    <xf numFmtId="164" fontId="12" fillId="0" borderId="54" xfId="2" applyNumberFormat="1" applyFill="1" applyBorder="1" applyAlignment="1" applyProtection="1"/>
    <xf numFmtId="0" fontId="14" fillId="0" borderId="25" xfId="2" applyFont="1" applyBorder="1" applyAlignment="1" applyProtection="1">
      <alignment horizontal="center"/>
    </xf>
    <xf numFmtId="0" fontId="14" fillId="0" borderId="26" xfId="2" applyFont="1" applyBorder="1" applyAlignment="1" applyProtection="1">
      <alignment horizontal="center"/>
    </xf>
    <xf numFmtId="164" fontId="5" fillId="0" borderId="32" xfId="2" applyNumberFormat="1" applyFont="1" applyBorder="1" applyAlignment="1" applyProtection="1">
      <protection locked="0"/>
    </xf>
    <xf numFmtId="164" fontId="12" fillId="0" borderId="37" xfId="2" applyNumberFormat="1" applyBorder="1" applyAlignment="1" applyProtection="1">
      <protection locked="0"/>
    </xf>
    <xf numFmtId="164" fontId="5" fillId="0" borderId="34" xfId="2" applyNumberFormat="1" applyFont="1" applyBorder="1" applyAlignment="1" applyProtection="1"/>
    <xf numFmtId="0" fontId="12" fillId="0" borderId="37" xfId="2" applyBorder="1" applyAlignment="1" applyProtection="1"/>
    <xf numFmtId="2" fontId="5" fillId="0" borderId="32" xfId="2" applyNumberFormat="1" applyFont="1" applyBorder="1" applyAlignment="1" applyProtection="1">
      <alignment horizontal="center"/>
      <protection locked="0"/>
    </xf>
    <xf numFmtId="2" fontId="12" fillId="0" borderId="36" xfId="2" applyNumberFormat="1" applyBorder="1" applyAlignment="1" applyProtection="1">
      <alignment horizontal="center"/>
      <protection locked="0"/>
    </xf>
    <xf numFmtId="164" fontId="5" fillId="0" borderId="34" xfId="2" applyNumberFormat="1" applyFont="1" applyBorder="1" applyAlignment="1" applyProtection="1">
      <protection locked="0"/>
    </xf>
    <xf numFmtId="0" fontId="12" fillId="0" borderId="36" xfId="2" applyBorder="1" applyAlignment="1" applyProtection="1">
      <protection locked="0"/>
    </xf>
    <xf numFmtId="0" fontId="12" fillId="0" borderId="36" xfId="2" applyBorder="1" applyAlignment="1" applyProtection="1"/>
    <xf numFmtId="0" fontId="9" fillId="0" borderId="34" xfId="2" applyFont="1" applyBorder="1" applyAlignment="1" applyProtection="1">
      <alignment wrapText="1"/>
      <protection locked="0"/>
    </xf>
    <xf numFmtId="0" fontId="9" fillId="0" borderId="35" xfId="2" applyFont="1" applyBorder="1" applyAlignment="1" applyProtection="1">
      <alignment wrapText="1"/>
      <protection locked="0"/>
    </xf>
    <xf numFmtId="0" fontId="9" fillId="0" borderId="36" xfId="2" applyFont="1" applyBorder="1" applyAlignment="1" applyProtection="1">
      <alignment wrapText="1"/>
      <protection locked="0"/>
    </xf>
    <xf numFmtId="0" fontId="9" fillId="0" borderId="95" xfId="2" applyFont="1" applyBorder="1" applyAlignment="1" applyProtection="1">
      <alignment wrapText="1"/>
      <protection locked="0"/>
    </xf>
    <xf numFmtId="0" fontId="9" fillId="0" borderId="28" xfId="2" applyFont="1" applyBorder="1" applyAlignment="1" applyProtection="1">
      <alignment wrapText="1"/>
      <protection locked="0"/>
    </xf>
    <xf numFmtId="0" fontId="9" fillId="0" borderId="96" xfId="2" applyFont="1" applyBorder="1" applyAlignment="1" applyProtection="1">
      <alignment wrapText="1"/>
      <protection locked="0"/>
    </xf>
    <xf numFmtId="164" fontId="5" fillId="0" borderId="95" xfId="2" applyNumberFormat="1" applyFont="1" applyBorder="1" applyAlignment="1" applyProtection="1"/>
    <xf numFmtId="0" fontId="12" fillId="0" borderId="96" xfId="2" applyBorder="1" applyAlignment="1" applyProtection="1"/>
    <xf numFmtId="0" fontId="12" fillId="0" borderId="59" xfId="2" applyBorder="1" applyAlignment="1" applyProtection="1"/>
    <xf numFmtId="2" fontId="5" fillId="0" borderId="27" xfId="2" applyNumberFormat="1" applyFont="1" applyBorder="1" applyAlignment="1" applyProtection="1">
      <alignment horizontal="center"/>
      <protection locked="0"/>
    </xf>
    <xf numFmtId="2" fontId="12" fillId="0" borderId="97" xfId="2" applyNumberFormat="1" applyBorder="1" applyAlignment="1" applyProtection="1">
      <alignment horizontal="center"/>
      <protection locked="0"/>
    </xf>
    <xf numFmtId="0" fontId="14" fillId="0" borderId="45" xfId="2" applyFont="1" applyBorder="1" applyAlignment="1" applyProtection="1">
      <alignment horizontal="center"/>
    </xf>
    <xf numFmtId="0" fontId="9" fillId="0" borderId="26" xfId="2" applyFont="1" applyBorder="1" applyAlignment="1" applyProtection="1">
      <alignment horizontal="center"/>
    </xf>
    <xf numFmtId="0" fontId="14" fillId="0" borderId="44" xfId="2" applyFont="1" applyBorder="1" applyAlignment="1" applyProtection="1">
      <alignment horizontal="center"/>
    </xf>
    <xf numFmtId="9" fontId="14" fillId="0" borderId="45" xfId="2" applyNumberFormat="1" applyFont="1" applyBorder="1" applyAlignment="1" applyProtection="1">
      <alignment horizontal="center"/>
    </xf>
    <xf numFmtId="0" fontId="4" fillId="3" borderId="34" xfId="2" applyFont="1" applyFill="1" applyBorder="1" applyAlignment="1" applyProtection="1">
      <alignment horizontal="left" indent="1"/>
      <protection locked="0"/>
    </xf>
    <xf numFmtId="0" fontId="12" fillId="3" borderId="35" xfId="2" applyFill="1" applyBorder="1" applyAlignment="1" applyProtection="1">
      <alignment horizontal="left" indent="1"/>
      <protection locked="0"/>
    </xf>
    <xf numFmtId="0" fontId="12" fillId="3" borderId="37" xfId="2" applyFill="1" applyBorder="1" applyAlignment="1" applyProtection="1">
      <alignment horizontal="left" indent="1"/>
      <protection locked="0"/>
    </xf>
    <xf numFmtId="4" fontId="5" fillId="0" borderId="95" xfId="2" applyNumberFormat="1" applyFont="1" applyBorder="1" applyAlignment="1" applyProtection="1">
      <protection locked="0"/>
    </xf>
    <xf numFmtId="4" fontId="12" fillId="0" borderId="96" xfId="2" applyNumberFormat="1" applyBorder="1" applyAlignment="1" applyProtection="1">
      <protection locked="0"/>
    </xf>
    <xf numFmtId="164" fontId="5" fillId="0" borderId="27" xfId="2" applyNumberFormat="1" applyFont="1" applyBorder="1" applyAlignment="1" applyProtection="1">
      <protection locked="0"/>
    </xf>
    <xf numFmtId="164" fontId="12" fillId="0" borderId="52" xfId="2" applyNumberFormat="1" applyBorder="1" applyAlignment="1" applyProtection="1">
      <protection locked="0"/>
    </xf>
    <xf numFmtId="0" fontId="4" fillId="3" borderId="8" xfId="2" applyFont="1" applyFill="1" applyBorder="1" applyAlignment="1" applyProtection="1">
      <alignment horizontal="left" indent="1"/>
      <protection locked="0"/>
    </xf>
    <xf numFmtId="0" fontId="12" fillId="3" borderId="9" xfId="2" applyFill="1" applyBorder="1" applyAlignment="1" applyProtection="1">
      <alignment horizontal="left" indent="1"/>
      <protection locked="0"/>
    </xf>
    <xf numFmtId="0" fontId="12" fillId="3" borderId="31" xfId="2" applyFill="1" applyBorder="1" applyAlignment="1" applyProtection="1">
      <alignment horizontal="left" indent="1"/>
      <protection locked="0"/>
    </xf>
    <xf numFmtId="0" fontId="4" fillId="3" borderId="28" xfId="2" applyFont="1" applyFill="1" applyBorder="1" applyAlignment="1" applyProtection="1">
      <alignment horizontal="left" indent="1"/>
      <protection locked="0"/>
    </xf>
    <xf numFmtId="0" fontId="4" fillId="3" borderId="59" xfId="2" applyFont="1" applyFill="1" applyBorder="1" applyAlignment="1" applyProtection="1">
      <alignment horizontal="left" indent="1"/>
      <protection locked="0"/>
    </xf>
    <xf numFmtId="0" fontId="8" fillId="0" borderId="9" xfId="2" applyFont="1" applyBorder="1" applyAlignment="1" applyProtection="1">
      <alignment horizontal="center"/>
    </xf>
    <xf numFmtId="0" fontId="5" fillId="0" borderId="24" xfId="2" applyFont="1" applyBorder="1" applyAlignment="1" applyProtection="1">
      <alignment horizontal="right"/>
    </xf>
    <xf numFmtId="0" fontId="3" fillId="0" borderId="28" xfId="2" applyFont="1" applyBorder="1" applyAlignment="1" applyProtection="1">
      <alignment horizontal="left"/>
    </xf>
    <xf numFmtId="0" fontId="3" fillId="0" borderId="35" xfId="2" applyFont="1" applyBorder="1" applyAlignment="1" applyProtection="1">
      <alignment horizontal="left"/>
    </xf>
    <xf numFmtId="0" fontId="1" fillId="0" borderId="0" xfId="2" applyFont="1" applyAlignment="1" applyProtection="1">
      <alignment horizontal="left"/>
    </xf>
    <xf numFmtId="0" fontId="3" fillId="0" borderId="35" xfId="2" applyFont="1" applyBorder="1" applyAlignment="1" applyProtection="1">
      <alignment horizontal="center"/>
    </xf>
    <xf numFmtId="0" fontId="5" fillId="0" borderId="0" xfId="2" applyFont="1" applyBorder="1" applyAlignment="1" applyProtection="1">
      <alignment horizontal="right"/>
    </xf>
    <xf numFmtId="0" fontId="9" fillId="0" borderId="98" xfId="2" applyFont="1" applyBorder="1" applyAlignment="1" applyProtection="1">
      <alignment wrapText="1"/>
      <protection locked="0"/>
    </xf>
    <xf numFmtId="0" fontId="9" fillId="0" borderId="99" xfId="2" applyFont="1" applyBorder="1" applyAlignment="1" applyProtection="1">
      <alignment wrapText="1"/>
      <protection locked="0"/>
    </xf>
    <xf numFmtId="0" fontId="9" fillId="0" borderId="100" xfId="2" applyFont="1" applyBorder="1" applyAlignment="1" applyProtection="1">
      <alignment wrapText="1"/>
      <protection locked="0"/>
    </xf>
    <xf numFmtId="164" fontId="5" fillId="0" borderId="37" xfId="2" applyNumberFormat="1" applyFont="1" applyBorder="1" applyAlignment="1" applyProtection="1">
      <protection locked="0"/>
    </xf>
    <xf numFmtId="164" fontId="5" fillId="0" borderId="98" xfId="2" applyNumberFormat="1" applyFont="1" applyBorder="1" applyAlignment="1" applyProtection="1"/>
    <xf numFmtId="164" fontId="5" fillId="0" borderId="101" xfId="2" applyNumberFormat="1" applyFont="1" applyBorder="1" applyAlignment="1" applyProtection="1"/>
    <xf numFmtId="164" fontId="5" fillId="0" borderId="98" xfId="2" applyNumberFormat="1" applyFont="1" applyBorder="1" applyAlignment="1" applyProtection="1">
      <protection locked="0"/>
    </xf>
    <xf numFmtId="164" fontId="5" fillId="0" borderId="100" xfId="2" applyNumberFormat="1" applyFont="1" applyBorder="1" applyAlignment="1" applyProtection="1">
      <protection locked="0"/>
    </xf>
    <xf numFmtId="2" fontId="5" fillId="0" borderId="102" xfId="2" applyNumberFormat="1" applyFont="1" applyBorder="1" applyAlignment="1" applyProtection="1">
      <alignment horizontal="center"/>
      <protection locked="0"/>
    </xf>
    <xf numFmtId="2" fontId="5" fillId="0" borderId="100" xfId="2" applyNumberFormat="1" applyFont="1" applyBorder="1" applyAlignment="1" applyProtection="1">
      <alignment horizontal="center"/>
      <protection locked="0"/>
    </xf>
    <xf numFmtId="164" fontId="5" fillId="0" borderId="103" xfId="2" applyNumberFormat="1" applyFont="1" applyBorder="1" applyAlignment="1" applyProtection="1"/>
    <xf numFmtId="164" fontId="5" fillId="0" borderId="93" xfId="2" applyNumberFormat="1" applyFont="1" applyBorder="1" applyAlignment="1" applyProtection="1"/>
    <xf numFmtId="164" fontId="5" fillId="0" borderId="100" xfId="2" applyNumberFormat="1" applyFont="1" applyBorder="1" applyAlignment="1" applyProtection="1"/>
    <xf numFmtId="0" fontId="4" fillId="0" borderId="8" xfId="2" applyFont="1" applyBorder="1" applyAlignment="1" applyProtection="1">
      <alignment horizontal="left" indent="1"/>
      <protection locked="0"/>
    </xf>
    <xf numFmtId="0" fontId="12" fillId="0" borderId="9" xfId="2" applyBorder="1" applyAlignment="1" applyProtection="1">
      <alignment horizontal="left" indent="1"/>
      <protection locked="0"/>
    </xf>
    <xf numFmtId="0" fontId="12" fillId="0" borderId="31" xfId="2" applyBorder="1" applyAlignment="1" applyProtection="1">
      <alignment horizontal="left" indent="1"/>
      <protection locked="0"/>
    </xf>
    <xf numFmtId="0" fontId="4" fillId="0" borderId="34" xfId="2" applyFont="1" applyBorder="1" applyAlignment="1" applyProtection="1">
      <alignment horizontal="left" indent="1"/>
      <protection locked="0"/>
    </xf>
    <xf numFmtId="0" fontId="12" fillId="0" borderId="35" xfId="2" applyBorder="1" applyAlignment="1" applyProtection="1">
      <alignment horizontal="left" indent="1"/>
      <protection locked="0"/>
    </xf>
    <xf numFmtId="0" fontId="12" fillId="0" borderId="37" xfId="2" applyBorder="1" applyAlignment="1" applyProtection="1">
      <alignment horizontal="left" indent="1"/>
      <protection locked="0"/>
    </xf>
    <xf numFmtId="0" fontId="4" fillId="0" borderId="28" xfId="2" applyFont="1" applyBorder="1" applyAlignment="1" applyProtection="1">
      <alignment horizontal="left" indent="1"/>
      <protection locked="0"/>
    </xf>
    <xf numFmtId="0" fontId="4" fillId="0" borderId="59" xfId="2" applyFont="1" applyBorder="1" applyAlignment="1" applyProtection="1">
      <alignment horizontal="left" indent="1"/>
      <protection locked="0"/>
    </xf>
    <xf numFmtId="0" fontId="3" fillId="0" borderId="9" xfId="2" applyFont="1" applyBorder="1" applyAlignment="1" applyProtection="1">
      <alignment horizontal="left"/>
    </xf>
    <xf numFmtId="0" fontId="4" fillId="0" borderId="0" xfId="2" applyFont="1" applyBorder="1" applyAlignment="1" applyProtection="1">
      <alignment horizontal="center"/>
    </xf>
    <xf numFmtId="164" fontId="5" fillId="0" borderId="50" xfId="2" applyNumberFormat="1" applyFont="1" applyBorder="1" applyAlignment="1" applyProtection="1"/>
    <xf numFmtId="164" fontId="12" fillId="0" borderId="51" xfId="2" applyNumberFormat="1" applyBorder="1" applyAlignment="1" applyProtection="1"/>
    <xf numFmtId="164" fontId="11" fillId="0" borderId="105" xfId="2" applyNumberFormat="1" applyFont="1" applyBorder="1" applyAlignment="1" applyProtection="1">
      <alignment horizontal="right"/>
    </xf>
    <xf numFmtId="164" fontId="11" fillId="0" borderId="70" xfId="2" applyNumberFormat="1" applyFont="1" applyBorder="1" applyAlignment="1" applyProtection="1">
      <alignment horizontal="right"/>
    </xf>
    <xf numFmtId="164" fontId="11" fillId="0" borderId="71" xfId="2" applyNumberFormat="1" applyFont="1" applyBorder="1" applyAlignment="1" applyProtection="1">
      <alignment horizontal="right"/>
    </xf>
    <xf numFmtId="0" fontId="2" fillId="0" borderId="72" xfId="2" applyFont="1" applyBorder="1" applyAlignment="1" applyProtection="1">
      <alignment horizontal="left"/>
    </xf>
    <xf numFmtId="0" fontId="2" fillId="0" borderId="73" xfId="2" applyFont="1" applyBorder="1" applyAlignment="1" applyProtection="1">
      <alignment horizontal="left"/>
    </xf>
    <xf numFmtId="164" fontId="5" fillId="0" borderId="107" xfId="2" applyNumberFormat="1" applyFont="1" applyBorder="1" applyAlignment="1" applyProtection="1">
      <protection locked="0"/>
    </xf>
    <xf numFmtId="164" fontId="12" fillId="0" borderId="59" xfId="2" applyNumberFormat="1" applyBorder="1" applyAlignment="1" applyProtection="1">
      <protection locked="0"/>
    </xf>
    <xf numFmtId="164" fontId="5" fillId="0" borderId="58" xfId="2" applyNumberFormat="1" applyFont="1" applyBorder="1" applyAlignment="1" applyProtection="1"/>
    <xf numFmtId="0" fontId="12" fillId="0" borderId="106" xfId="2" applyBorder="1" applyAlignment="1" applyProtection="1"/>
  </cellXfs>
  <cellStyles count="5">
    <cellStyle name="Fed ID #" xfId="1" xr:uid="{00000000-0005-0000-0000-000000000000}"/>
    <cellStyle name="Normal" xfId="0" builtinId="0"/>
    <cellStyle name="Normal_BDC 121-126 Workbook" xfId="2" xr:uid="{00000000-0005-0000-0000-000002000000}"/>
    <cellStyle name="Normal_BDC 125" xfId="3" xr:uid="{00000000-0005-0000-0000-000003000000}"/>
    <cellStyle name="Normal_DRAFT BDC 121-126 Workbook" xfId="4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DF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Radio" firstButton="1" fmlaLink="$A$42" lockText="1"/>
</file>

<file path=xl/ctrlProps/ctrlProp14.xml><?xml version="1.0" encoding="utf-8"?>
<formControlPr xmlns="http://schemas.microsoft.com/office/spreadsheetml/2009/9/main" objectType="Radio" lockText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Radio" firstButton="1" fmlaLink="$A$42" lockText="1"/>
</file>

<file path=xl/ctrlProps/ctrlProp18.xml><?xml version="1.0" encoding="utf-8"?>
<formControlPr xmlns="http://schemas.microsoft.com/office/spreadsheetml/2009/9/main" objectType="Radio" lockText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Radio" firstButton="1" fmlaLink="$A$42" lockText="1"/>
</file>

<file path=xl/ctrlProps/ctrlProp22.xml><?xml version="1.0" encoding="utf-8"?>
<formControlPr xmlns="http://schemas.microsoft.com/office/spreadsheetml/2009/9/main" objectType="Radio" lockText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Radio" firstButton="1" fmlaLink="$A$42" lockText="1"/>
</file>

<file path=xl/ctrlProps/ctrlProp26.xml><?xml version="1.0" encoding="utf-8"?>
<formControlPr xmlns="http://schemas.microsoft.com/office/spreadsheetml/2009/9/main" objectType="Radio" lockText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Radio" firstButton="1" fmlaLink="$A$42" lockText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Radio" firstButton="1" fmlaLink="$A$42" lockText="1"/>
</file>

<file path=xl/ctrlProps/ctrlProp34.xml><?xml version="1.0" encoding="utf-8"?>
<formControlPr xmlns="http://schemas.microsoft.com/office/spreadsheetml/2009/9/main" objectType="Radio" lockText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Radio" firstButton="1" fmlaLink="$A$42" lockText="1"/>
</file>

<file path=xl/ctrlProps/ctrlProp38.xml><?xml version="1.0" encoding="utf-8"?>
<formControlPr xmlns="http://schemas.microsoft.com/office/spreadsheetml/2009/9/main" objectType="Radio" lockText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Radio" firstButton="1" fmlaLink="$A$42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Radio" firstButton="1" fmlaLink="$A$42" lockText="1"/>
</file>

<file path=xl/ctrlProps/ctrlProp46.xml><?xml version="1.0" encoding="utf-8"?>
<formControlPr xmlns="http://schemas.microsoft.com/office/spreadsheetml/2009/9/main" objectType="Radio" lockText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Radio" firstButton="1" fmlaLink="$A$42" lockText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Radio" lockText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Radio" firstButton="1" fmlaLink="$A$42" lockText="1"/>
</file>

<file path=xl/ctrlProps/ctrlProp54.xml><?xml version="1.0" encoding="utf-8"?>
<formControlPr xmlns="http://schemas.microsoft.com/office/spreadsheetml/2009/9/main" objectType="Radio" lockText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Radio" firstButton="1" fmlaLink="$A$42" lockText="1"/>
</file>

<file path=xl/ctrlProps/ctrlProp58.xml><?xml version="1.0" encoding="utf-8"?>
<formControlPr xmlns="http://schemas.microsoft.com/office/spreadsheetml/2009/9/main" objectType="Radio" lockText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Radio" firstButton="1" fmlaLink="$A$42" lockText="1"/>
</file>

<file path=xl/ctrlProps/ctrlProp62.xml><?xml version="1.0" encoding="utf-8"?>
<formControlPr xmlns="http://schemas.microsoft.com/office/spreadsheetml/2009/9/main" objectType="Radio" lockText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Radio" firstButton="1" fmlaLink="$A$42" lockText="1"/>
</file>

<file path=xl/ctrlProps/ctrlProp66.xml><?xml version="1.0" encoding="utf-8"?>
<formControlPr xmlns="http://schemas.microsoft.com/office/spreadsheetml/2009/9/main" objectType="Radio" lockText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Radio" firstButton="1" fmlaLink="$A$42" lockText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Radio" lockText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Radio" firstButton="1" fmlaLink="$A$42" lockText="1"/>
</file>

<file path=xl/ctrlProps/ctrlProp74.xml><?xml version="1.0" encoding="utf-8"?>
<formControlPr xmlns="http://schemas.microsoft.com/office/spreadsheetml/2009/9/main" objectType="Radio" lockText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Radio" firstButton="1" fmlaLink="$A$42" lockText="1"/>
</file>

<file path=xl/ctrlProps/ctrlProp78.xml><?xml version="1.0" encoding="utf-8"?>
<formControlPr xmlns="http://schemas.microsoft.com/office/spreadsheetml/2009/9/main" objectType="Radio" lockText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Radio" firstButton="1" fmlaLink="$A$42" lockText="1"/>
</file>

<file path=xl/ctrlProps/ctrlProp82.xml><?xml version="1.0" encoding="utf-8"?>
<formControlPr xmlns="http://schemas.microsoft.com/office/spreadsheetml/2009/9/main" objectType="Radio" lockText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Radio" firstButton="1" fmlaLink="$A$42" lockText="1"/>
</file>

<file path=xl/ctrlProps/ctrlProp86.xml><?xml version="1.0" encoding="utf-8"?>
<formControlPr xmlns="http://schemas.microsoft.com/office/spreadsheetml/2009/9/main" objectType="Radio" lockText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55</xdr:row>
          <xdr:rowOff>114300</xdr:rowOff>
        </xdr:from>
        <xdr:to>
          <xdr:col>17</xdr:col>
          <xdr:colOff>85725</xdr:colOff>
          <xdr:row>57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EIC - Progress Payment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56</xdr:row>
          <xdr:rowOff>133350</xdr:rowOff>
        </xdr:from>
        <xdr:to>
          <xdr:col>22</xdr:col>
          <xdr:colOff>266700</xdr:colOff>
          <xdr:row>58</xdr:row>
          <xdr:rowOff>38100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Area/Regional Supervisor -  Final Payment (Affidavits Attached)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11</xdr:row>
          <xdr:rowOff>19050</xdr:rowOff>
        </xdr:from>
        <xdr:to>
          <xdr:col>19</xdr:col>
          <xdr:colOff>323850</xdr:colOff>
          <xdr:row>12</xdr:row>
          <xdr:rowOff>28575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CFFD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Progress Payment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66675</xdr:colOff>
          <xdr:row>11</xdr:row>
          <xdr:rowOff>19050</xdr:rowOff>
        </xdr:from>
        <xdr:to>
          <xdr:col>23</xdr:col>
          <xdr:colOff>47625</xdr:colOff>
          <xdr:row>12</xdr:row>
          <xdr:rowOff>28575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CFFD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Final Payment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23</xdr:row>
          <xdr:rowOff>19050</xdr:rowOff>
        </xdr:from>
        <xdr:to>
          <xdr:col>13</xdr:col>
          <xdr:colOff>190500</xdr:colOff>
          <xdr:row>24</xdr:row>
          <xdr:rowOff>28575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23</xdr:row>
          <xdr:rowOff>19050</xdr:rowOff>
        </xdr:from>
        <xdr:to>
          <xdr:col>15</xdr:col>
          <xdr:colOff>133350</xdr:colOff>
          <xdr:row>24</xdr:row>
          <xdr:rowOff>28575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24</xdr:row>
          <xdr:rowOff>19050</xdr:rowOff>
        </xdr:from>
        <xdr:to>
          <xdr:col>13</xdr:col>
          <xdr:colOff>190500</xdr:colOff>
          <xdr:row>25</xdr:row>
          <xdr:rowOff>28575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25</xdr:row>
          <xdr:rowOff>19050</xdr:rowOff>
        </xdr:from>
        <xdr:to>
          <xdr:col>15</xdr:col>
          <xdr:colOff>133350</xdr:colOff>
          <xdr:row>26</xdr:row>
          <xdr:rowOff>28575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24</xdr:row>
          <xdr:rowOff>19050</xdr:rowOff>
        </xdr:from>
        <xdr:to>
          <xdr:col>15</xdr:col>
          <xdr:colOff>133350</xdr:colOff>
          <xdr:row>25</xdr:row>
          <xdr:rowOff>28575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25</xdr:row>
          <xdr:rowOff>19050</xdr:rowOff>
        </xdr:from>
        <xdr:to>
          <xdr:col>13</xdr:col>
          <xdr:colOff>190500</xdr:colOff>
          <xdr:row>26</xdr:row>
          <xdr:rowOff>28575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26</xdr:row>
          <xdr:rowOff>19050</xdr:rowOff>
        </xdr:from>
        <xdr:to>
          <xdr:col>13</xdr:col>
          <xdr:colOff>190500</xdr:colOff>
          <xdr:row>27</xdr:row>
          <xdr:rowOff>28575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26</xdr:row>
          <xdr:rowOff>19050</xdr:rowOff>
        </xdr:from>
        <xdr:to>
          <xdr:col>15</xdr:col>
          <xdr:colOff>133350</xdr:colOff>
          <xdr:row>27</xdr:row>
          <xdr:rowOff>28575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23</xdr:col>
      <xdr:colOff>57150</xdr:colOff>
      <xdr:row>5</xdr:row>
      <xdr:rowOff>120015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96075" cy="9296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21859" name="Option Butto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9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21860" name="Option Butto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9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21863" name="Check Box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9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21864" name="Check Box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9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22883" name="Option Button 3" hidden="1">
              <a:extLst>
                <a:ext uri="{63B3BB69-23CF-44E3-9099-C40C66FF867C}">
                  <a14:compatExt spid="_x0000_s122883"/>
                </a:ext>
                <a:ext uri="{FF2B5EF4-FFF2-40B4-BE49-F238E27FC236}">
                  <a16:creationId xmlns:a16="http://schemas.microsoft.com/office/drawing/2014/main" id="{00000000-0008-0000-0A00-000003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22884" name="Option Button 4" hidden="1">
              <a:extLst>
                <a:ext uri="{63B3BB69-23CF-44E3-9099-C40C66FF867C}">
                  <a14:compatExt spid="_x0000_s122884"/>
                </a:ext>
                <a:ext uri="{FF2B5EF4-FFF2-40B4-BE49-F238E27FC236}">
                  <a16:creationId xmlns:a16="http://schemas.microsoft.com/office/drawing/2014/main" id="{00000000-0008-0000-0A00-000004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22887" name="Check Box 7" hidden="1">
              <a:extLst>
                <a:ext uri="{63B3BB69-23CF-44E3-9099-C40C66FF867C}">
                  <a14:compatExt spid="_x0000_s122887"/>
                </a:ext>
                <a:ext uri="{FF2B5EF4-FFF2-40B4-BE49-F238E27FC236}">
                  <a16:creationId xmlns:a16="http://schemas.microsoft.com/office/drawing/2014/main" id="{00000000-0008-0000-0A00-000007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22888" name="Check Box 8" hidden="1">
              <a:extLst>
                <a:ext uri="{63B3BB69-23CF-44E3-9099-C40C66FF867C}">
                  <a14:compatExt spid="_x0000_s122888"/>
                </a:ext>
                <a:ext uri="{FF2B5EF4-FFF2-40B4-BE49-F238E27FC236}">
                  <a16:creationId xmlns:a16="http://schemas.microsoft.com/office/drawing/2014/main" id="{00000000-0008-0000-0A00-000008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23907" name="Option Button 3" hidden="1">
              <a:extLst>
                <a:ext uri="{63B3BB69-23CF-44E3-9099-C40C66FF867C}">
                  <a14:compatExt spid="_x0000_s123907"/>
                </a:ext>
                <a:ext uri="{FF2B5EF4-FFF2-40B4-BE49-F238E27FC236}">
                  <a16:creationId xmlns:a16="http://schemas.microsoft.com/office/drawing/2014/main" id="{00000000-0008-0000-0B00-000003E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23908" name="Option Button 4" hidden="1">
              <a:extLst>
                <a:ext uri="{63B3BB69-23CF-44E3-9099-C40C66FF867C}">
                  <a14:compatExt spid="_x0000_s123908"/>
                </a:ext>
                <a:ext uri="{FF2B5EF4-FFF2-40B4-BE49-F238E27FC236}">
                  <a16:creationId xmlns:a16="http://schemas.microsoft.com/office/drawing/2014/main" id="{00000000-0008-0000-0B00-000004E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23911" name="Check Box 7" hidden="1">
              <a:extLst>
                <a:ext uri="{63B3BB69-23CF-44E3-9099-C40C66FF867C}">
                  <a14:compatExt spid="_x0000_s123911"/>
                </a:ext>
                <a:ext uri="{FF2B5EF4-FFF2-40B4-BE49-F238E27FC236}">
                  <a16:creationId xmlns:a16="http://schemas.microsoft.com/office/drawing/2014/main" id="{00000000-0008-0000-0B00-000007E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23912" name="Check Box 8" hidden="1">
              <a:extLst>
                <a:ext uri="{63B3BB69-23CF-44E3-9099-C40C66FF867C}">
                  <a14:compatExt spid="_x0000_s123912"/>
                </a:ext>
                <a:ext uri="{FF2B5EF4-FFF2-40B4-BE49-F238E27FC236}">
                  <a16:creationId xmlns:a16="http://schemas.microsoft.com/office/drawing/2014/main" id="{00000000-0008-0000-0B00-000008E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24931" name="Option Button 3" hidden="1">
              <a:extLst>
                <a:ext uri="{63B3BB69-23CF-44E3-9099-C40C66FF867C}">
                  <a14:compatExt spid="_x0000_s124931"/>
                </a:ext>
                <a:ext uri="{FF2B5EF4-FFF2-40B4-BE49-F238E27FC236}">
                  <a16:creationId xmlns:a16="http://schemas.microsoft.com/office/drawing/2014/main" id="{00000000-0008-0000-0C00-000003E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24932" name="Option Button 4" hidden="1">
              <a:extLst>
                <a:ext uri="{63B3BB69-23CF-44E3-9099-C40C66FF867C}">
                  <a14:compatExt spid="_x0000_s124932"/>
                </a:ext>
                <a:ext uri="{FF2B5EF4-FFF2-40B4-BE49-F238E27FC236}">
                  <a16:creationId xmlns:a16="http://schemas.microsoft.com/office/drawing/2014/main" id="{00000000-0008-0000-0C00-000004E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24935" name="Check Box 7" hidden="1">
              <a:extLst>
                <a:ext uri="{63B3BB69-23CF-44E3-9099-C40C66FF867C}">
                  <a14:compatExt spid="_x0000_s124935"/>
                </a:ext>
                <a:ext uri="{FF2B5EF4-FFF2-40B4-BE49-F238E27FC236}">
                  <a16:creationId xmlns:a16="http://schemas.microsoft.com/office/drawing/2014/main" id="{00000000-0008-0000-0C00-000007E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24936" name="Check Box 8" hidden="1">
              <a:extLst>
                <a:ext uri="{63B3BB69-23CF-44E3-9099-C40C66FF867C}">
                  <a14:compatExt spid="_x0000_s124936"/>
                </a:ext>
                <a:ext uri="{FF2B5EF4-FFF2-40B4-BE49-F238E27FC236}">
                  <a16:creationId xmlns:a16="http://schemas.microsoft.com/office/drawing/2014/main" id="{00000000-0008-0000-0C00-000008E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25955" name="Option Button 3" hidden="1">
              <a:extLst>
                <a:ext uri="{63B3BB69-23CF-44E3-9099-C40C66FF867C}">
                  <a14:compatExt spid="_x0000_s125955"/>
                </a:ext>
                <a:ext uri="{FF2B5EF4-FFF2-40B4-BE49-F238E27FC236}">
                  <a16:creationId xmlns:a16="http://schemas.microsoft.com/office/drawing/2014/main" id="{00000000-0008-0000-0D00-000003E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25956" name="Option Button 4" hidden="1">
              <a:extLst>
                <a:ext uri="{63B3BB69-23CF-44E3-9099-C40C66FF867C}">
                  <a14:compatExt spid="_x0000_s125956"/>
                </a:ext>
                <a:ext uri="{FF2B5EF4-FFF2-40B4-BE49-F238E27FC236}">
                  <a16:creationId xmlns:a16="http://schemas.microsoft.com/office/drawing/2014/main" id="{00000000-0008-0000-0D00-000004E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25959" name="Check Box 7" hidden="1">
              <a:extLst>
                <a:ext uri="{63B3BB69-23CF-44E3-9099-C40C66FF867C}">
                  <a14:compatExt spid="_x0000_s125959"/>
                </a:ext>
                <a:ext uri="{FF2B5EF4-FFF2-40B4-BE49-F238E27FC236}">
                  <a16:creationId xmlns:a16="http://schemas.microsoft.com/office/drawing/2014/main" id="{00000000-0008-0000-0D00-000007E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25960" name="Check Box 8" hidden="1">
              <a:extLst>
                <a:ext uri="{63B3BB69-23CF-44E3-9099-C40C66FF867C}">
                  <a14:compatExt spid="_x0000_s125960"/>
                </a:ext>
                <a:ext uri="{FF2B5EF4-FFF2-40B4-BE49-F238E27FC236}">
                  <a16:creationId xmlns:a16="http://schemas.microsoft.com/office/drawing/2014/main" id="{00000000-0008-0000-0D00-000008E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26979" name="Option Button 3" hidden="1">
              <a:extLst>
                <a:ext uri="{63B3BB69-23CF-44E3-9099-C40C66FF867C}">
                  <a14:compatExt spid="_x0000_s126979"/>
                </a:ext>
                <a:ext uri="{FF2B5EF4-FFF2-40B4-BE49-F238E27FC236}">
                  <a16:creationId xmlns:a16="http://schemas.microsoft.com/office/drawing/2014/main" id="{00000000-0008-0000-0E00-000003F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26980" name="Option Button 4" hidden="1">
              <a:extLst>
                <a:ext uri="{63B3BB69-23CF-44E3-9099-C40C66FF867C}">
                  <a14:compatExt spid="_x0000_s126980"/>
                </a:ext>
                <a:ext uri="{FF2B5EF4-FFF2-40B4-BE49-F238E27FC236}">
                  <a16:creationId xmlns:a16="http://schemas.microsoft.com/office/drawing/2014/main" id="{00000000-0008-0000-0E00-000004F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26983" name="Check Box 7" hidden="1">
              <a:extLst>
                <a:ext uri="{63B3BB69-23CF-44E3-9099-C40C66FF867C}">
                  <a14:compatExt spid="_x0000_s126983"/>
                </a:ext>
                <a:ext uri="{FF2B5EF4-FFF2-40B4-BE49-F238E27FC236}">
                  <a16:creationId xmlns:a16="http://schemas.microsoft.com/office/drawing/2014/main" id="{00000000-0008-0000-0E00-000007F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26984" name="Check Box 8" hidden="1">
              <a:extLst>
                <a:ext uri="{63B3BB69-23CF-44E3-9099-C40C66FF867C}">
                  <a14:compatExt spid="_x0000_s126984"/>
                </a:ext>
                <a:ext uri="{FF2B5EF4-FFF2-40B4-BE49-F238E27FC236}">
                  <a16:creationId xmlns:a16="http://schemas.microsoft.com/office/drawing/2014/main" id="{00000000-0008-0000-0E00-000008F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28003" name="Option Button 3" hidden="1">
              <a:extLst>
                <a:ext uri="{63B3BB69-23CF-44E3-9099-C40C66FF867C}">
                  <a14:compatExt spid="_x0000_s128003"/>
                </a:ext>
                <a:ext uri="{FF2B5EF4-FFF2-40B4-BE49-F238E27FC236}">
                  <a16:creationId xmlns:a16="http://schemas.microsoft.com/office/drawing/2014/main" id="{00000000-0008-0000-0F00-000003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28004" name="Option Button 4" hidden="1">
              <a:extLst>
                <a:ext uri="{63B3BB69-23CF-44E3-9099-C40C66FF867C}">
                  <a14:compatExt spid="_x0000_s128004"/>
                </a:ext>
                <a:ext uri="{FF2B5EF4-FFF2-40B4-BE49-F238E27FC236}">
                  <a16:creationId xmlns:a16="http://schemas.microsoft.com/office/drawing/2014/main" id="{00000000-0008-0000-0F00-000004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28007" name="Check Box 7" hidden="1">
              <a:extLst>
                <a:ext uri="{63B3BB69-23CF-44E3-9099-C40C66FF867C}">
                  <a14:compatExt spid="_x0000_s128007"/>
                </a:ext>
                <a:ext uri="{FF2B5EF4-FFF2-40B4-BE49-F238E27FC236}">
                  <a16:creationId xmlns:a16="http://schemas.microsoft.com/office/drawing/2014/main" id="{00000000-0008-0000-0F00-000007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28008" name="Check Box 8" hidden="1">
              <a:extLst>
                <a:ext uri="{63B3BB69-23CF-44E3-9099-C40C66FF867C}">
                  <a14:compatExt spid="_x0000_s128008"/>
                </a:ext>
                <a:ext uri="{FF2B5EF4-FFF2-40B4-BE49-F238E27FC236}">
                  <a16:creationId xmlns:a16="http://schemas.microsoft.com/office/drawing/2014/main" id="{00000000-0008-0000-0F00-000008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29027" name="Option Button 3" hidden="1">
              <a:extLst>
                <a:ext uri="{63B3BB69-23CF-44E3-9099-C40C66FF867C}">
                  <a14:compatExt spid="_x0000_s129027"/>
                </a:ext>
                <a:ext uri="{FF2B5EF4-FFF2-40B4-BE49-F238E27FC236}">
                  <a16:creationId xmlns:a16="http://schemas.microsoft.com/office/drawing/2014/main" id="{00000000-0008-0000-1000-000003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29028" name="Option Button 4" hidden="1">
              <a:extLst>
                <a:ext uri="{63B3BB69-23CF-44E3-9099-C40C66FF867C}">
                  <a14:compatExt spid="_x0000_s129028"/>
                </a:ext>
                <a:ext uri="{FF2B5EF4-FFF2-40B4-BE49-F238E27FC236}">
                  <a16:creationId xmlns:a16="http://schemas.microsoft.com/office/drawing/2014/main" id="{00000000-0008-0000-1000-000004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29031" name="Check Box 7" hidden="1">
              <a:extLst>
                <a:ext uri="{63B3BB69-23CF-44E3-9099-C40C66FF867C}">
                  <a14:compatExt spid="_x0000_s129031"/>
                </a:ext>
                <a:ext uri="{FF2B5EF4-FFF2-40B4-BE49-F238E27FC236}">
                  <a16:creationId xmlns:a16="http://schemas.microsoft.com/office/drawing/2014/main" id="{00000000-0008-0000-1000-000007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29032" name="Check Box 8" hidden="1">
              <a:extLst>
                <a:ext uri="{63B3BB69-23CF-44E3-9099-C40C66FF867C}">
                  <a14:compatExt spid="_x0000_s129032"/>
                </a:ext>
                <a:ext uri="{FF2B5EF4-FFF2-40B4-BE49-F238E27FC236}">
                  <a16:creationId xmlns:a16="http://schemas.microsoft.com/office/drawing/2014/main" id="{00000000-0008-0000-1000-000008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30051" name="Option Button 3" hidden="1">
              <a:extLst>
                <a:ext uri="{63B3BB69-23CF-44E3-9099-C40C66FF867C}">
                  <a14:compatExt spid="_x0000_s130051"/>
                </a:ext>
                <a:ext uri="{FF2B5EF4-FFF2-40B4-BE49-F238E27FC236}">
                  <a16:creationId xmlns:a16="http://schemas.microsoft.com/office/drawing/2014/main" id="{00000000-0008-0000-1100-000003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CFFD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30052" name="Option Button 4" hidden="1">
              <a:extLst>
                <a:ext uri="{63B3BB69-23CF-44E3-9099-C40C66FF867C}">
                  <a14:compatExt spid="_x0000_s130052"/>
                </a:ext>
                <a:ext uri="{FF2B5EF4-FFF2-40B4-BE49-F238E27FC236}">
                  <a16:creationId xmlns:a16="http://schemas.microsoft.com/office/drawing/2014/main" id="{00000000-0008-0000-1100-000004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CFFD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30054" name="Check Box 6" hidden="1">
              <a:extLst>
                <a:ext uri="{63B3BB69-23CF-44E3-9099-C40C66FF867C}">
                  <a14:compatExt spid="_x0000_s130054"/>
                </a:ext>
                <a:ext uri="{FF2B5EF4-FFF2-40B4-BE49-F238E27FC236}">
                  <a16:creationId xmlns:a16="http://schemas.microsoft.com/office/drawing/2014/main" id="{00000000-0008-0000-1100-000006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30055" name="Check Box 7" hidden="1">
              <a:extLst>
                <a:ext uri="{63B3BB69-23CF-44E3-9099-C40C66FF867C}">
                  <a14:compatExt spid="_x0000_s130055"/>
                </a:ext>
                <a:ext uri="{FF2B5EF4-FFF2-40B4-BE49-F238E27FC236}">
                  <a16:creationId xmlns:a16="http://schemas.microsoft.com/office/drawing/2014/main" id="{00000000-0008-0000-1100-000007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31075" name="Option Button 3" hidden="1">
              <a:extLst>
                <a:ext uri="{63B3BB69-23CF-44E3-9099-C40C66FF867C}">
                  <a14:compatExt spid="_x0000_s131075"/>
                </a:ext>
                <a:ext uri="{FF2B5EF4-FFF2-40B4-BE49-F238E27FC236}">
                  <a16:creationId xmlns:a16="http://schemas.microsoft.com/office/drawing/2014/main" id="{00000000-0008-0000-1200-000003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31076" name="Option Button 4" hidden="1">
              <a:extLst>
                <a:ext uri="{63B3BB69-23CF-44E3-9099-C40C66FF867C}">
                  <a14:compatExt spid="_x0000_s131076"/>
                </a:ext>
                <a:ext uri="{FF2B5EF4-FFF2-40B4-BE49-F238E27FC236}">
                  <a16:creationId xmlns:a16="http://schemas.microsoft.com/office/drawing/2014/main" id="{00000000-0008-0000-1200-000004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31078" name="Check Box 6" hidden="1">
              <a:extLst>
                <a:ext uri="{63B3BB69-23CF-44E3-9099-C40C66FF867C}">
                  <a14:compatExt spid="_x0000_s131078"/>
                </a:ext>
                <a:ext uri="{FF2B5EF4-FFF2-40B4-BE49-F238E27FC236}">
                  <a16:creationId xmlns:a16="http://schemas.microsoft.com/office/drawing/2014/main" id="{00000000-0008-0000-1200-000006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31079" name="Check Box 7" hidden="1">
              <a:extLst>
                <a:ext uri="{63B3BB69-23CF-44E3-9099-C40C66FF867C}">
                  <a14:compatExt spid="_x0000_s131079"/>
                </a:ext>
                <a:ext uri="{FF2B5EF4-FFF2-40B4-BE49-F238E27FC236}">
                  <a16:creationId xmlns:a16="http://schemas.microsoft.com/office/drawing/2014/main" id="{00000000-0008-0000-1200-000007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17</xdr:col>
      <xdr:colOff>19051</xdr:colOff>
      <xdr:row>6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0"/>
          <a:ext cx="7000876" cy="10001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32099" name="Option Button 3" hidden="1">
              <a:extLst>
                <a:ext uri="{63B3BB69-23CF-44E3-9099-C40C66FF867C}">
                  <a14:compatExt spid="_x0000_s132099"/>
                </a:ext>
                <a:ext uri="{FF2B5EF4-FFF2-40B4-BE49-F238E27FC236}">
                  <a16:creationId xmlns:a16="http://schemas.microsoft.com/office/drawing/2014/main" id="{00000000-0008-0000-1300-000003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32100" name="Option Button 4" hidden="1">
              <a:extLst>
                <a:ext uri="{63B3BB69-23CF-44E3-9099-C40C66FF867C}">
                  <a14:compatExt spid="_x0000_s132100"/>
                </a:ext>
                <a:ext uri="{FF2B5EF4-FFF2-40B4-BE49-F238E27FC236}">
                  <a16:creationId xmlns:a16="http://schemas.microsoft.com/office/drawing/2014/main" id="{00000000-0008-0000-1300-000004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32102" name="Check Box 6" hidden="1">
              <a:extLst>
                <a:ext uri="{63B3BB69-23CF-44E3-9099-C40C66FF867C}">
                  <a14:compatExt spid="_x0000_s132102"/>
                </a:ext>
                <a:ext uri="{FF2B5EF4-FFF2-40B4-BE49-F238E27FC236}">
                  <a16:creationId xmlns:a16="http://schemas.microsoft.com/office/drawing/2014/main" id="{00000000-0008-0000-1300-000006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32103" name="Check Box 7" hidden="1">
              <a:extLst>
                <a:ext uri="{63B3BB69-23CF-44E3-9099-C40C66FF867C}">
                  <a14:compatExt spid="_x0000_s132103"/>
                </a:ext>
                <a:ext uri="{FF2B5EF4-FFF2-40B4-BE49-F238E27FC236}">
                  <a16:creationId xmlns:a16="http://schemas.microsoft.com/office/drawing/2014/main" id="{00000000-0008-0000-1300-000007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33123" name="Option Button 3" hidden="1">
              <a:extLst>
                <a:ext uri="{63B3BB69-23CF-44E3-9099-C40C66FF867C}">
                  <a14:compatExt spid="_x0000_s133123"/>
                </a:ext>
                <a:ext uri="{FF2B5EF4-FFF2-40B4-BE49-F238E27FC236}">
                  <a16:creationId xmlns:a16="http://schemas.microsoft.com/office/drawing/2014/main" id="{00000000-0008-0000-1400-000003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33124" name="Option Button 4" hidden="1">
              <a:extLst>
                <a:ext uri="{63B3BB69-23CF-44E3-9099-C40C66FF867C}">
                  <a14:compatExt spid="_x0000_s133124"/>
                </a:ext>
                <a:ext uri="{FF2B5EF4-FFF2-40B4-BE49-F238E27FC236}">
                  <a16:creationId xmlns:a16="http://schemas.microsoft.com/office/drawing/2014/main" id="{00000000-0008-0000-1400-000004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33126" name="Check Box 6" hidden="1">
              <a:extLst>
                <a:ext uri="{63B3BB69-23CF-44E3-9099-C40C66FF867C}">
                  <a14:compatExt spid="_x0000_s133126"/>
                </a:ext>
                <a:ext uri="{FF2B5EF4-FFF2-40B4-BE49-F238E27FC236}">
                  <a16:creationId xmlns:a16="http://schemas.microsoft.com/office/drawing/2014/main" id="{00000000-0008-0000-1400-000006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33127" name="Check Box 7" hidden="1">
              <a:extLst>
                <a:ext uri="{63B3BB69-23CF-44E3-9099-C40C66FF867C}">
                  <a14:compatExt spid="_x0000_s133127"/>
                </a:ext>
                <a:ext uri="{FF2B5EF4-FFF2-40B4-BE49-F238E27FC236}">
                  <a16:creationId xmlns:a16="http://schemas.microsoft.com/office/drawing/2014/main" id="{00000000-0008-0000-1400-000007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9525</xdr:colOff>
      <xdr:row>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200" cy="9715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10159</xdr:colOff>
      <xdr:row>5</xdr:row>
      <xdr:rowOff>159723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10159</xdr:colOff>
      <xdr:row>5</xdr:row>
      <xdr:rowOff>159723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10159</xdr:colOff>
      <xdr:row>5</xdr:row>
      <xdr:rowOff>159723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10159</xdr:colOff>
      <xdr:row>5</xdr:row>
      <xdr:rowOff>159723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10159</xdr:colOff>
      <xdr:row>5</xdr:row>
      <xdr:rowOff>159723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10159</xdr:colOff>
      <xdr:row>5</xdr:row>
      <xdr:rowOff>159723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10159</xdr:colOff>
      <xdr:row>5</xdr:row>
      <xdr:rowOff>159723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96263" name="Option Button 7" hidden="1">
              <a:extLst>
                <a:ext uri="{63B3BB69-23CF-44E3-9099-C40C66FF867C}">
                  <a14:compatExt spid="_x0000_s96263"/>
                </a:ext>
                <a:ext uri="{FF2B5EF4-FFF2-40B4-BE49-F238E27FC236}">
                  <a16:creationId xmlns:a16="http://schemas.microsoft.com/office/drawing/2014/main" id="{00000000-0008-0000-0200-000007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CFFD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96264" name="Option Button 8" hidden="1">
              <a:extLst>
                <a:ext uri="{63B3BB69-23CF-44E3-9099-C40C66FF867C}">
                  <a14:compatExt spid="_x0000_s96264"/>
                </a:ext>
                <a:ext uri="{FF2B5EF4-FFF2-40B4-BE49-F238E27FC236}">
                  <a16:creationId xmlns:a16="http://schemas.microsoft.com/office/drawing/2014/main" id="{00000000-0008-0000-0200-000008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CFFD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96268" name="Check Box 12" hidden="1">
              <a:extLst>
                <a:ext uri="{63B3BB69-23CF-44E3-9099-C40C66FF867C}">
                  <a14:compatExt spid="_x0000_s96268"/>
                </a:ext>
                <a:ext uri="{FF2B5EF4-FFF2-40B4-BE49-F238E27FC236}">
                  <a16:creationId xmlns:a16="http://schemas.microsoft.com/office/drawing/2014/main" id="{00000000-0008-0000-0200-00000C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96269" name="Check Box 13" hidden="1">
              <a:extLst>
                <a:ext uri="{63B3BB69-23CF-44E3-9099-C40C66FF867C}">
                  <a14:compatExt spid="_x0000_s96269"/>
                </a:ext>
                <a:ext uri="{FF2B5EF4-FFF2-40B4-BE49-F238E27FC236}">
                  <a16:creationId xmlns:a16="http://schemas.microsoft.com/office/drawing/2014/main" id="{00000000-0008-0000-0200-00000D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19050</xdr:rowOff>
    </xdr:from>
    <xdr:to>
      <xdr:col>17</xdr:col>
      <xdr:colOff>628650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7800975" cy="914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10159</xdr:colOff>
      <xdr:row>5</xdr:row>
      <xdr:rowOff>159723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10159</xdr:colOff>
      <xdr:row>5</xdr:row>
      <xdr:rowOff>159723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10159</xdr:colOff>
      <xdr:row>5</xdr:row>
      <xdr:rowOff>159723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15834" cy="96934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771525</xdr:colOff>
      <xdr:row>5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63075" cy="9715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772718</xdr:colOff>
      <xdr:row>5</xdr:row>
      <xdr:rowOff>16848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4268" cy="96934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790574</xdr:colOff>
      <xdr:row>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82124" cy="9525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790574</xdr:colOff>
      <xdr:row>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82124" cy="9525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432</xdr:colOff>
      <xdr:row>4</xdr:row>
      <xdr:rowOff>189058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2557" cy="95105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432</xdr:colOff>
      <xdr:row>4</xdr:row>
      <xdr:rowOff>189058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2557" cy="95105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432</xdr:colOff>
      <xdr:row>4</xdr:row>
      <xdr:rowOff>189058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2557" cy="9510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15715" name="Option Button 3" hidden="1">
              <a:extLst>
                <a:ext uri="{63B3BB69-23CF-44E3-9099-C40C66FF867C}">
                  <a14:compatExt spid="_x0000_s115715"/>
                </a:ext>
                <a:ext uri="{FF2B5EF4-FFF2-40B4-BE49-F238E27FC236}">
                  <a16:creationId xmlns:a16="http://schemas.microsoft.com/office/drawing/2014/main" id="{00000000-0008-0000-0300-000003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15716" name="Option Button 4" hidden="1">
              <a:extLst>
                <a:ext uri="{63B3BB69-23CF-44E3-9099-C40C66FF867C}">
                  <a14:compatExt spid="_x0000_s115716"/>
                </a:ext>
                <a:ext uri="{FF2B5EF4-FFF2-40B4-BE49-F238E27FC236}">
                  <a16:creationId xmlns:a16="http://schemas.microsoft.com/office/drawing/2014/main" id="{00000000-0008-0000-0300-000004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15719" name="Check Box 7" hidden="1">
              <a:extLst>
                <a:ext uri="{63B3BB69-23CF-44E3-9099-C40C66FF867C}">
                  <a14:compatExt spid="_x0000_s115719"/>
                </a:ext>
                <a:ext uri="{FF2B5EF4-FFF2-40B4-BE49-F238E27FC236}">
                  <a16:creationId xmlns:a16="http://schemas.microsoft.com/office/drawing/2014/main" id="{00000000-0008-0000-0300-000007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15720" name="Check Box 8" hidden="1">
              <a:extLst>
                <a:ext uri="{63B3BB69-23CF-44E3-9099-C40C66FF867C}">
                  <a14:compatExt spid="_x0000_s115720"/>
                </a:ext>
                <a:ext uri="{FF2B5EF4-FFF2-40B4-BE49-F238E27FC236}">
                  <a16:creationId xmlns:a16="http://schemas.microsoft.com/office/drawing/2014/main" id="{00000000-0008-0000-0300-000008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432</xdr:colOff>
      <xdr:row>4</xdr:row>
      <xdr:rowOff>189058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2557" cy="95105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432</xdr:colOff>
      <xdr:row>4</xdr:row>
      <xdr:rowOff>189058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2557" cy="95105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432</xdr:colOff>
      <xdr:row>4</xdr:row>
      <xdr:rowOff>189058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2557" cy="9510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16739" name="Option Button 3" hidden="1">
              <a:extLst>
                <a:ext uri="{63B3BB69-23CF-44E3-9099-C40C66FF867C}">
                  <a14:compatExt spid="_x0000_s116739"/>
                </a:ext>
                <a:ext uri="{FF2B5EF4-FFF2-40B4-BE49-F238E27FC236}">
                  <a16:creationId xmlns:a16="http://schemas.microsoft.com/office/drawing/2014/main" id="{00000000-0008-0000-0400-000003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16740" name="Option Button 4" hidden="1">
              <a:extLst>
                <a:ext uri="{63B3BB69-23CF-44E3-9099-C40C66FF867C}">
                  <a14:compatExt spid="_x0000_s116740"/>
                </a:ext>
                <a:ext uri="{FF2B5EF4-FFF2-40B4-BE49-F238E27FC236}">
                  <a16:creationId xmlns:a16="http://schemas.microsoft.com/office/drawing/2014/main" id="{00000000-0008-0000-0400-000004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16743" name="Check Box 7" hidden="1">
              <a:extLst>
                <a:ext uri="{63B3BB69-23CF-44E3-9099-C40C66FF867C}">
                  <a14:compatExt spid="_x0000_s116743"/>
                </a:ext>
                <a:ext uri="{FF2B5EF4-FFF2-40B4-BE49-F238E27FC236}">
                  <a16:creationId xmlns:a16="http://schemas.microsoft.com/office/drawing/2014/main" id="{00000000-0008-0000-0400-000007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16744" name="Check Box 8" hidden="1">
              <a:extLst>
                <a:ext uri="{63B3BB69-23CF-44E3-9099-C40C66FF867C}">
                  <a14:compatExt spid="_x0000_s116744"/>
                </a:ext>
                <a:ext uri="{FF2B5EF4-FFF2-40B4-BE49-F238E27FC236}">
                  <a16:creationId xmlns:a16="http://schemas.microsoft.com/office/drawing/2014/main" id="{00000000-0008-0000-0400-000008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17763" name="Option Button 3" hidden="1">
              <a:extLst>
                <a:ext uri="{63B3BB69-23CF-44E3-9099-C40C66FF867C}">
                  <a14:compatExt spid="_x0000_s117763"/>
                </a:ext>
                <a:ext uri="{FF2B5EF4-FFF2-40B4-BE49-F238E27FC236}">
                  <a16:creationId xmlns:a16="http://schemas.microsoft.com/office/drawing/2014/main" id="{00000000-0008-0000-0500-000003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17764" name="Option Button 4" hidden="1">
              <a:extLst>
                <a:ext uri="{63B3BB69-23CF-44E3-9099-C40C66FF867C}">
                  <a14:compatExt spid="_x0000_s117764"/>
                </a:ext>
                <a:ext uri="{FF2B5EF4-FFF2-40B4-BE49-F238E27FC236}">
                  <a16:creationId xmlns:a16="http://schemas.microsoft.com/office/drawing/2014/main" id="{00000000-0008-0000-0500-000004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17767" name="Check Box 7" hidden="1">
              <a:extLst>
                <a:ext uri="{63B3BB69-23CF-44E3-9099-C40C66FF867C}">
                  <a14:compatExt spid="_x0000_s117767"/>
                </a:ext>
                <a:ext uri="{FF2B5EF4-FFF2-40B4-BE49-F238E27FC236}">
                  <a16:creationId xmlns:a16="http://schemas.microsoft.com/office/drawing/2014/main" id="{00000000-0008-0000-0500-000007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17768" name="Check Box 8" hidden="1">
              <a:extLst>
                <a:ext uri="{63B3BB69-23CF-44E3-9099-C40C66FF867C}">
                  <a14:compatExt spid="_x0000_s117768"/>
                </a:ext>
                <a:ext uri="{FF2B5EF4-FFF2-40B4-BE49-F238E27FC236}">
                  <a16:creationId xmlns:a16="http://schemas.microsoft.com/office/drawing/2014/main" id="{00000000-0008-0000-0500-000008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18787" name="Option Button 3" hidden="1">
              <a:extLst>
                <a:ext uri="{63B3BB69-23CF-44E3-9099-C40C66FF867C}">
                  <a14:compatExt spid="_x0000_s118787"/>
                </a:ext>
                <a:ext uri="{FF2B5EF4-FFF2-40B4-BE49-F238E27FC236}">
                  <a16:creationId xmlns:a16="http://schemas.microsoft.com/office/drawing/2014/main" id="{00000000-0008-0000-0600-000003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18788" name="Option Button 4" hidden="1">
              <a:extLst>
                <a:ext uri="{63B3BB69-23CF-44E3-9099-C40C66FF867C}">
                  <a14:compatExt spid="_x0000_s118788"/>
                </a:ext>
                <a:ext uri="{FF2B5EF4-FFF2-40B4-BE49-F238E27FC236}">
                  <a16:creationId xmlns:a16="http://schemas.microsoft.com/office/drawing/2014/main" id="{00000000-0008-0000-0600-000004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18791" name="Check Box 7" hidden="1">
              <a:extLst>
                <a:ext uri="{63B3BB69-23CF-44E3-9099-C40C66FF867C}">
                  <a14:compatExt spid="_x0000_s118791"/>
                </a:ext>
                <a:ext uri="{FF2B5EF4-FFF2-40B4-BE49-F238E27FC236}">
                  <a16:creationId xmlns:a16="http://schemas.microsoft.com/office/drawing/2014/main" id="{00000000-0008-0000-0600-000007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18792" name="Check Box 8" hidden="1">
              <a:extLst>
                <a:ext uri="{63B3BB69-23CF-44E3-9099-C40C66FF867C}">
                  <a14:compatExt spid="_x0000_s118792"/>
                </a:ext>
                <a:ext uri="{FF2B5EF4-FFF2-40B4-BE49-F238E27FC236}">
                  <a16:creationId xmlns:a16="http://schemas.microsoft.com/office/drawing/2014/main" id="{00000000-0008-0000-0600-000008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19811" name="Option Button 3" hidden="1">
              <a:extLst>
                <a:ext uri="{63B3BB69-23CF-44E3-9099-C40C66FF867C}">
                  <a14:compatExt spid="_x0000_s119811"/>
                </a:ext>
                <a:ext uri="{FF2B5EF4-FFF2-40B4-BE49-F238E27FC236}">
                  <a16:creationId xmlns:a16="http://schemas.microsoft.com/office/drawing/2014/main" id="{00000000-0008-0000-0700-000003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19812" name="Option Button 4" hidden="1">
              <a:extLst>
                <a:ext uri="{63B3BB69-23CF-44E3-9099-C40C66FF867C}">
                  <a14:compatExt spid="_x0000_s119812"/>
                </a:ext>
                <a:ext uri="{FF2B5EF4-FFF2-40B4-BE49-F238E27FC236}">
                  <a16:creationId xmlns:a16="http://schemas.microsoft.com/office/drawing/2014/main" id="{00000000-0008-0000-0700-000004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19815" name="Check Box 7" hidden="1">
              <a:extLst>
                <a:ext uri="{63B3BB69-23CF-44E3-9099-C40C66FF867C}">
                  <a14:compatExt spid="_x0000_s119815"/>
                </a:ext>
                <a:ext uri="{FF2B5EF4-FFF2-40B4-BE49-F238E27FC236}">
                  <a16:creationId xmlns:a16="http://schemas.microsoft.com/office/drawing/2014/main" id="{00000000-0008-0000-0700-000007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19816" name="Check Box 8" hidden="1">
              <a:extLst>
                <a:ext uri="{63B3BB69-23CF-44E3-9099-C40C66FF867C}">
                  <a14:compatExt spid="_x0000_s119816"/>
                </a:ext>
                <a:ext uri="{FF2B5EF4-FFF2-40B4-BE49-F238E27FC236}">
                  <a16:creationId xmlns:a16="http://schemas.microsoft.com/office/drawing/2014/main" id="{00000000-0008-0000-0700-000008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41</xdr:row>
          <xdr:rowOff>0</xdr:rowOff>
        </xdr:from>
        <xdr:to>
          <xdr:col>6</xdr:col>
          <xdr:colOff>276225</xdr:colOff>
          <xdr:row>42</xdr:row>
          <xdr:rowOff>19050</xdr:rowOff>
        </xdr:to>
        <xdr:sp macro="" textlink="">
          <xdr:nvSpPr>
            <xdr:cNvPr id="120835" name="Option Button 3" hidden="1">
              <a:extLst>
                <a:ext uri="{63B3BB69-23CF-44E3-9099-C40C66FF867C}">
                  <a14:compatExt spid="_x0000_s120835"/>
                </a:ext>
                <a:ext uri="{FF2B5EF4-FFF2-40B4-BE49-F238E27FC236}">
                  <a16:creationId xmlns:a16="http://schemas.microsoft.com/office/drawing/2014/main" id="{00000000-0008-0000-0800-000003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All benefits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42</xdr:row>
          <xdr:rowOff>0</xdr:rowOff>
        </xdr:from>
        <xdr:to>
          <xdr:col>8</xdr:col>
          <xdr:colOff>114300</xdr:colOff>
          <xdr:row>43</xdr:row>
          <xdr:rowOff>0</xdr:rowOff>
        </xdr:to>
        <xdr:sp macro="" textlink="">
          <xdr:nvSpPr>
            <xdr:cNvPr id="120836" name="Option Button 4" hidden="1">
              <a:extLst>
                <a:ext uri="{63B3BB69-23CF-44E3-9099-C40C66FF867C}">
                  <a14:compatExt spid="_x0000_s120836"/>
                </a:ext>
                <a:ext uri="{FF2B5EF4-FFF2-40B4-BE49-F238E27FC236}">
                  <a16:creationId xmlns:a16="http://schemas.microsoft.com/office/drawing/2014/main" id="{00000000-0008-0000-0800-000004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Only benefits identified by * are paid directly to Employee.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14</xdr:col>
          <xdr:colOff>390525</xdr:colOff>
          <xdr:row>15</xdr:row>
          <xdr:rowOff>123825</xdr:rowOff>
        </xdr:to>
        <xdr:sp macro="" textlink="">
          <xdr:nvSpPr>
            <xdr:cNvPr id="120839" name="Check Box 7" hidden="1">
              <a:extLst>
                <a:ext uri="{63B3BB69-23CF-44E3-9099-C40C66FF867C}">
                  <a14:compatExt spid="_x0000_s120839"/>
                </a:ext>
                <a:ext uri="{FF2B5EF4-FFF2-40B4-BE49-F238E27FC236}">
                  <a16:creationId xmlns:a16="http://schemas.microsoft.com/office/drawing/2014/main" id="{00000000-0008-0000-0800-000007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Union Participant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14</xdr:row>
          <xdr:rowOff>95250</xdr:rowOff>
        </xdr:from>
        <xdr:to>
          <xdr:col>17</xdr:col>
          <xdr:colOff>523875</xdr:colOff>
          <xdr:row>15</xdr:row>
          <xdr:rowOff>123825</xdr:rowOff>
        </xdr:to>
        <xdr:sp macro="" textlink="">
          <xdr:nvSpPr>
            <xdr:cNvPr id="120840" name="Check Box 8" hidden="1">
              <a:extLst>
                <a:ext uri="{63B3BB69-23CF-44E3-9099-C40C66FF867C}">
                  <a14:compatExt spid="_x0000_s120840"/>
                </a:ext>
                <a:ext uri="{FF2B5EF4-FFF2-40B4-BE49-F238E27FC236}">
                  <a16:creationId xmlns:a16="http://schemas.microsoft.com/office/drawing/2014/main" id="{00000000-0008-0000-0800-000008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DFFE1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Non-Union Participation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17</xdr:col>
      <xdr:colOff>631231</xdr:colOff>
      <xdr:row>4</xdr:row>
      <xdr:rowOff>152479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3556" cy="914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0" cap="rnd" cmpd="sng" algn="ctr">
          <a:solidFill>
            <a:srgbClr val="FFFFFF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0" cap="rnd" cmpd="sng" algn="ctr">
          <a:solidFill>
            <a:srgbClr val="FFFFFF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4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43.xml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48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47.xml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4" Type="http://schemas.openxmlformats.org/officeDocument/2006/relationships/ctrlProp" Target="../ctrlProps/ctrlProp4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56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55.xml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60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59.xml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6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63.xml"/><Relationship Id="rId5" Type="http://schemas.openxmlformats.org/officeDocument/2006/relationships/ctrlProp" Target="../ctrlProps/ctrlProp62.xml"/><Relationship Id="rId4" Type="http://schemas.openxmlformats.org/officeDocument/2006/relationships/ctrlProp" Target="../ctrlProps/ctrlProp6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68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67.xml"/><Relationship Id="rId5" Type="http://schemas.openxmlformats.org/officeDocument/2006/relationships/ctrlProp" Target="../ctrlProps/ctrlProp66.xml"/><Relationship Id="rId4" Type="http://schemas.openxmlformats.org/officeDocument/2006/relationships/ctrlProp" Target="../ctrlProps/ctrlProp6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72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71.xml"/><Relationship Id="rId5" Type="http://schemas.openxmlformats.org/officeDocument/2006/relationships/ctrlProp" Target="../ctrlProps/ctrlProp70.xml"/><Relationship Id="rId4" Type="http://schemas.openxmlformats.org/officeDocument/2006/relationships/ctrlProp" Target="../ctrlProps/ctrlProp6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4" Type="http://schemas.openxmlformats.org/officeDocument/2006/relationships/ctrlProp" Target="../ctrlProps/ctrlProp7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80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9.xml"/><Relationship Id="rId5" Type="http://schemas.openxmlformats.org/officeDocument/2006/relationships/ctrlProp" Target="../ctrlProps/ctrlProp78.xml"/><Relationship Id="rId4" Type="http://schemas.openxmlformats.org/officeDocument/2006/relationships/ctrlProp" Target="../ctrlProps/ctrlProp7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84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83.xml"/><Relationship Id="rId5" Type="http://schemas.openxmlformats.org/officeDocument/2006/relationships/ctrlProp" Target="../ctrlProps/ctrlProp82.xml"/><Relationship Id="rId4" Type="http://schemas.openxmlformats.org/officeDocument/2006/relationships/ctrlProp" Target="../ctrlProps/ctrlProp8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8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7.xml"/><Relationship Id="rId5" Type="http://schemas.openxmlformats.org/officeDocument/2006/relationships/ctrlProp" Target="../ctrlProps/ctrlProp86.xml"/><Relationship Id="rId4" Type="http://schemas.openxmlformats.org/officeDocument/2006/relationships/ctrlProp" Target="../ctrlProps/ctrlProp8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3.xml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2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7.xml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3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5.xml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9.xml"/><Relationship Id="rId5" Type="http://schemas.openxmlformats.org/officeDocument/2006/relationships/ctrlProp" Target="../ctrlProps/ctrlProp38.xml"/><Relationship Id="rId4" Type="http://schemas.openxmlformats.org/officeDocument/2006/relationships/ctrlProp" Target="../ctrlProps/ctrlProp3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6:AG64"/>
  <sheetViews>
    <sheetView showGridLines="0" showRowColHeaders="0" showZeros="0" tabSelected="1" topLeftCell="A19" zoomScaleNormal="100" zoomScaleSheetLayoutView="100" workbookViewId="0">
      <selection activeCell="U7" sqref="U7:W7"/>
    </sheetView>
  </sheetViews>
  <sheetFormatPr defaultRowHeight="12.75" x14ac:dyDescent="0.2"/>
  <cols>
    <col min="1" max="1" width="1.140625" customWidth="1"/>
    <col min="2" max="2" width="2" customWidth="1"/>
    <col min="3" max="3" width="2.140625" customWidth="1"/>
    <col min="4" max="4" width="4.7109375" customWidth="1"/>
    <col min="5" max="5" width="5.28515625" customWidth="1"/>
    <col min="6" max="12" width="4.7109375" customWidth="1"/>
    <col min="13" max="14" width="3.7109375" customWidth="1"/>
    <col min="15" max="16" width="4.5703125" customWidth="1"/>
    <col min="17" max="17" width="4.7109375" customWidth="1"/>
    <col min="18" max="23" width="5" customWidth="1"/>
    <col min="24" max="24" width="1.140625" customWidth="1"/>
  </cols>
  <sheetData>
    <row r="6" spans="1:24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4" ht="20.25" x14ac:dyDescent="0.3">
      <c r="A7" s="483" t="s">
        <v>190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  <c r="P7" s="483"/>
      <c r="Q7" s="483"/>
      <c r="R7" s="489" t="s">
        <v>0</v>
      </c>
      <c r="S7" s="489"/>
      <c r="T7" s="489"/>
      <c r="U7" s="481"/>
      <c r="V7" s="482"/>
      <c r="W7" s="482"/>
    </row>
    <row r="8" spans="1:24" ht="4.5" customHeight="1" thickBot="1" x14ac:dyDescent="0.25">
      <c r="B8" s="1"/>
      <c r="C8" s="176">
        <v>1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4" ht="16.5" customHeight="1" x14ac:dyDescent="0.2">
      <c r="A9" s="54"/>
      <c r="B9" s="484" t="s">
        <v>1</v>
      </c>
      <c r="C9" s="484"/>
      <c r="D9" s="484"/>
      <c r="E9" s="484"/>
      <c r="F9" s="487"/>
      <c r="G9" s="487"/>
      <c r="H9" s="487"/>
      <c r="I9" s="487"/>
      <c r="J9" s="487"/>
      <c r="K9" s="487"/>
      <c r="L9" s="487"/>
      <c r="M9" s="487"/>
      <c r="N9" s="487"/>
      <c r="O9" s="487"/>
      <c r="P9" s="491" t="s">
        <v>243</v>
      </c>
      <c r="Q9" s="491"/>
      <c r="R9" s="492"/>
      <c r="S9" s="492"/>
      <c r="T9" s="492"/>
      <c r="U9" s="62" t="s">
        <v>2</v>
      </c>
      <c r="V9" s="486"/>
      <c r="W9" s="486"/>
      <c r="X9" s="55"/>
    </row>
    <row r="10" spans="1:24" ht="16.5" customHeight="1" x14ac:dyDescent="0.2">
      <c r="A10" s="16"/>
      <c r="B10" s="485" t="s">
        <v>3</v>
      </c>
      <c r="C10" s="485"/>
      <c r="D10" s="485"/>
      <c r="E10" s="485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1"/>
      <c r="S10" s="464" t="s">
        <v>189</v>
      </c>
      <c r="T10" s="464"/>
      <c r="U10" s="464"/>
      <c r="V10" s="455"/>
      <c r="W10" s="455"/>
      <c r="X10" s="17"/>
    </row>
    <row r="11" spans="1:24" ht="16.5" customHeight="1" x14ac:dyDescent="0.2">
      <c r="A11" s="16"/>
      <c r="B11" s="4"/>
      <c r="C11" s="4"/>
      <c r="D11" s="4"/>
      <c r="E11" s="4"/>
      <c r="F11" s="488"/>
      <c r="G11" s="488"/>
      <c r="H11" s="488"/>
      <c r="I11" s="488"/>
      <c r="J11" s="488"/>
      <c r="K11" s="488"/>
      <c r="L11" s="488"/>
      <c r="M11" s="488"/>
      <c r="N11" s="488"/>
      <c r="O11" s="488"/>
      <c r="Q11" s="464" t="s">
        <v>16</v>
      </c>
      <c r="R11" s="464"/>
      <c r="S11" s="462"/>
      <c r="T11" s="462"/>
      <c r="U11" s="21" t="s">
        <v>4</v>
      </c>
      <c r="V11" s="463"/>
      <c r="W11" s="463"/>
      <c r="X11" s="17"/>
    </row>
    <row r="12" spans="1:24" ht="16.5" customHeight="1" x14ac:dyDescent="0.2">
      <c r="A12" s="16"/>
      <c r="B12" s="485" t="s">
        <v>5</v>
      </c>
      <c r="C12" s="485"/>
      <c r="D12" s="485"/>
      <c r="E12" s="485"/>
      <c r="F12" s="455"/>
      <c r="G12" s="455"/>
      <c r="H12" s="455"/>
      <c r="I12" s="455"/>
      <c r="J12" s="21" t="s">
        <v>6</v>
      </c>
      <c r="K12" s="455"/>
      <c r="L12" s="455"/>
      <c r="M12" s="455"/>
      <c r="N12" s="455"/>
      <c r="O12" s="3"/>
      <c r="P12" s="459"/>
      <c r="Q12" s="460"/>
      <c r="R12" s="460"/>
      <c r="S12" s="460"/>
      <c r="T12" s="460"/>
      <c r="U12" s="456"/>
      <c r="V12" s="457"/>
      <c r="W12" s="457"/>
      <c r="X12" s="17"/>
    </row>
    <row r="13" spans="1:24" ht="4.5" customHeight="1" thickBot="1" x14ac:dyDescent="0.25">
      <c r="A13" s="18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461"/>
      <c r="Q13" s="461"/>
      <c r="R13" s="461"/>
      <c r="S13" s="461"/>
      <c r="T13" s="461"/>
      <c r="U13" s="458"/>
      <c r="V13" s="458"/>
      <c r="W13" s="458"/>
      <c r="X13" s="17"/>
    </row>
    <row r="14" spans="1:24" ht="16.5" customHeight="1" x14ac:dyDescent="0.2">
      <c r="A14" s="54"/>
      <c r="B14" s="490" t="s">
        <v>212</v>
      </c>
      <c r="C14" s="490"/>
      <c r="D14" s="490"/>
      <c r="E14" s="490"/>
      <c r="F14" s="490"/>
      <c r="G14" s="490"/>
      <c r="H14" s="490"/>
      <c r="I14" s="490"/>
      <c r="J14" s="490"/>
      <c r="K14" s="490"/>
      <c r="L14" s="490"/>
      <c r="M14" s="490"/>
      <c r="N14" s="1"/>
      <c r="O14" s="1"/>
      <c r="P14" s="1"/>
      <c r="Q14" s="1"/>
      <c r="R14" s="391"/>
      <c r="S14" s="391"/>
      <c r="T14" s="391"/>
      <c r="U14" s="391"/>
      <c r="V14" s="391"/>
      <c r="W14" s="391"/>
      <c r="X14" s="55"/>
    </row>
    <row r="15" spans="1:24" ht="10.5" customHeight="1" x14ac:dyDescent="0.2">
      <c r="A15" s="16"/>
      <c r="B15" s="174"/>
      <c r="C15" s="174"/>
      <c r="D15" s="174"/>
      <c r="E15" s="174"/>
      <c r="F15" s="174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21"/>
      <c r="S15" s="21"/>
      <c r="T15" s="21"/>
      <c r="U15" s="454" t="s">
        <v>208</v>
      </c>
      <c r="V15" s="454"/>
      <c r="W15" s="454"/>
      <c r="X15" s="17"/>
    </row>
    <row r="16" spans="1:24" ht="16.5" customHeight="1" x14ac:dyDescent="0.2">
      <c r="A16" s="16"/>
      <c r="B16" s="4"/>
      <c r="C16" s="419" t="s">
        <v>138</v>
      </c>
      <c r="D16" s="432"/>
      <c r="E16" s="432"/>
      <c r="F16" s="432"/>
      <c r="G16" s="432"/>
      <c r="H16" s="432"/>
      <c r="I16" s="432"/>
      <c r="J16" s="335"/>
      <c r="K16" s="1"/>
      <c r="L16" s="1"/>
      <c r="M16" s="421" t="s">
        <v>98</v>
      </c>
      <c r="N16" s="421"/>
      <c r="O16" s="421"/>
      <c r="P16" s="421"/>
      <c r="Q16" s="431"/>
      <c r="R16" s="466">
        <f>'BDC 271'!O37</f>
        <v>0</v>
      </c>
      <c r="S16" s="467"/>
      <c r="T16" s="468"/>
      <c r="U16" s="436"/>
      <c r="V16" s="437"/>
      <c r="W16" s="465"/>
      <c r="X16" s="17"/>
    </row>
    <row r="17" spans="1:33" ht="16.5" customHeight="1" x14ac:dyDescent="0.2">
      <c r="A17" s="16"/>
      <c r="B17" s="4"/>
      <c r="C17" s="83" t="s">
        <v>139</v>
      </c>
      <c r="D17" s="84"/>
      <c r="E17" s="84"/>
      <c r="F17" s="84"/>
      <c r="G17" s="84"/>
      <c r="H17" s="84"/>
      <c r="I17" s="84"/>
      <c r="J17" s="84"/>
      <c r="K17" s="84"/>
      <c r="L17" s="84"/>
      <c r="M17" s="421" t="s">
        <v>99</v>
      </c>
      <c r="N17" s="421"/>
      <c r="O17" s="421"/>
      <c r="P17" s="421"/>
      <c r="Q17" s="431"/>
      <c r="R17" s="466">
        <f>'BDC 272'!N36</f>
        <v>0</v>
      </c>
      <c r="S17" s="467"/>
      <c r="T17" s="468"/>
      <c r="U17" s="436"/>
      <c r="V17" s="437"/>
      <c r="W17" s="465"/>
      <c r="X17" s="17"/>
    </row>
    <row r="18" spans="1:33" ht="16.5" customHeight="1" thickBot="1" x14ac:dyDescent="0.25">
      <c r="A18" s="16"/>
      <c r="B18" s="4"/>
      <c r="C18" s="419" t="s">
        <v>140</v>
      </c>
      <c r="D18" s="432"/>
      <c r="E18" s="432"/>
      <c r="F18" s="432"/>
      <c r="G18" s="432"/>
      <c r="H18" s="432"/>
      <c r="I18" s="432"/>
      <c r="J18" s="432"/>
      <c r="K18" s="432"/>
      <c r="L18" s="1"/>
      <c r="M18" s="421" t="s">
        <v>168</v>
      </c>
      <c r="N18" s="421"/>
      <c r="O18" s="421"/>
      <c r="P18" s="421"/>
      <c r="Q18" s="431"/>
      <c r="R18" s="469">
        <f>'BDC 124E'!U38</f>
        <v>0</v>
      </c>
      <c r="S18" s="470"/>
      <c r="T18" s="471"/>
      <c r="U18" s="441"/>
      <c r="V18" s="442"/>
      <c r="W18" s="472"/>
      <c r="X18" s="17"/>
    </row>
    <row r="19" spans="1:33" ht="16.5" customHeight="1" thickBot="1" x14ac:dyDescent="0.25">
      <c r="A19" s="16"/>
      <c r="B19" s="4"/>
      <c r="C19" s="403" t="s">
        <v>141</v>
      </c>
      <c r="D19" s="473"/>
      <c r="E19" s="473"/>
      <c r="F19" s="473"/>
      <c r="G19" s="473"/>
      <c r="H19" s="473"/>
      <c r="I19" s="473"/>
      <c r="J19" s="473"/>
      <c r="K19" s="473"/>
      <c r="L19" s="1"/>
      <c r="M19" s="439" t="s">
        <v>207</v>
      </c>
      <c r="N19" s="439"/>
      <c r="O19" s="439"/>
      <c r="P19" s="439"/>
      <c r="Q19" s="445"/>
      <c r="R19" s="433">
        <f>SUM(R16:R18)</f>
        <v>0</v>
      </c>
      <c r="S19" s="433"/>
      <c r="T19" s="433"/>
      <c r="U19" s="411"/>
      <c r="V19" s="411"/>
      <c r="W19" s="411"/>
      <c r="X19" s="17"/>
    </row>
    <row r="20" spans="1:33" ht="3.75" customHeight="1" thickBot="1" x14ac:dyDescent="0.25">
      <c r="A20" s="18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19"/>
    </row>
    <row r="21" spans="1:33" ht="15" customHeight="1" x14ac:dyDescent="0.2">
      <c r="A21" s="54"/>
      <c r="B21" s="402" t="s">
        <v>213</v>
      </c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7"/>
      <c r="R21" s="391"/>
      <c r="S21" s="391"/>
      <c r="T21" s="391"/>
      <c r="U21" s="391"/>
      <c r="V21" s="391"/>
      <c r="W21" s="391"/>
      <c r="X21" s="17"/>
    </row>
    <row r="22" spans="1:33" ht="2.25" customHeight="1" x14ac:dyDescent="0.2">
      <c r="A22" s="16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17"/>
    </row>
    <row r="23" spans="1:33" ht="9.75" customHeight="1" x14ac:dyDescent="0.2">
      <c r="A23" s="16"/>
      <c r="B23" s="4"/>
      <c r="C23" s="4"/>
      <c r="D23" s="399" t="s">
        <v>94</v>
      </c>
      <c r="E23" s="400"/>
      <c r="F23" s="400"/>
      <c r="G23" s="400"/>
      <c r="H23" s="400"/>
      <c r="I23" s="4"/>
      <c r="J23" s="4"/>
      <c r="K23" s="4"/>
      <c r="L23" s="4"/>
      <c r="M23" s="394" t="s">
        <v>258</v>
      </c>
      <c r="N23" s="394"/>
      <c r="O23" s="394" t="s">
        <v>259</v>
      </c>
      <c r="P23" s="394"/>
      <c r="Q23" s="4"/>
      <c r="R23" s="21"/>
      <c r="S23" s="21"/>
      <c r="T23" s="21"/>
      <c r="U23" s="392"/>
      <c r="V23" s="392"/>
      <c r="W23" s="392"/>
      <c r="X23" s="17"/>
    </row>
    <row r="24" spans="1:33" ht="16.5" customHeight="1" x14ac:dyDescent="0.2">
      <c r="A24" s="16"/>
      <c r="B24" s="4"/>
      <c r="C24" s="177" t="s">
        <v>30</v>
      </c>
      <c r="D24" s="395"/>
      <c r="E24" s="395"/>
      <c r="F24" s="395"/>
      <c r="G24" s="395"/>
      <c r="H24" s="395"/>
      <c r="I24" s="395"/>
      <c r="J24" s="395"/>
      <c r="K24" s="395"/>
      <c r="L24" s="395"/>
      <c r="M24" s="438"/>
      <c r="N24" s="438"/>
      <c r="O24" s="438"/>
      <c r="P24" s="438"/>
      <c r="Q24" s="4"/>
      <c r="R24" s="396"/>
      <c r="S24" s="397"/>
      <c r="T24" s="398"/>
      <c r="U24" s="436"/>
      <c r="V24" s="437"/>
      <c r="W24" s="437"/>
      <c r="X24" s="56"/>
    </row>
    <row r="25" spans="1:33" ht="16.5" customHeight="1" x14ac:dyDescent="0.2">
      <c r="A25" s="16"/>
      <c r="B25" s="4"/>
      <c r="C25" s="177" t="s">
        <v>31</v>
      </c>
      <c r="D25" s="428"/>
      <c r="E25" s="428"/>
      <c r="F25" s="428"/>
      <c r="G25" s="428"/>
      <c r="H25" s="428"/>
      <c r="I25" s="428"/>
      <c r="J25" s="428"/>
      <c r="K25" s="428"/>
      <c r="L25" s="428"/>
      <c r="M25" s="393"/>
      <c r="N25" s="393"/>
      <c r="O25" s="393"/>
      <c r="P25" s="393"/>
      <c r="Q25" s="4"/>
      <c r="R25" s="396"/>
      <c r="S25" s="397"/>
      <c r="T25" s="398"/>
      <c r="U25" s="436"/>
      <c r="V25" s="437"/>
      <c r="W25" s="437"/>
      <c r="X25" s="56"/>
    </row>
    <row r="26" spans="1:33" ht="16.5" customHeight="1" x14ac:dyDescent="0.2">
      <c r="A26" s="16"/>
      <c r="B26" s="4"/>
      <c r="C26" s="177" t="s">
        <v>32</v>
      </c>
      <c r="D26" s="428"/>
      <c r="E26" s="428"/>
      <c r="F26" s="428"/>
      <c r="G26" s="428"/>
      <c r="H26" s="428"/>
      <c r="I26" s="428"/>
      <c r="J26" s="428"/>
      <c r="K26" s="428"/>
      <c r="L26" s="428"/>
      <c r="M26" s="393"/>
      <c r="N26" s="393"/>
      <c r="O26" s="393"/>
      <c r="P26" s="393"/>
      <c r="Q26" s="4"/>
      <c r="R26" s="396"/>
      <c r="S26" s="397"/>
      <c r="T26" s="398"/>
      <c r="U26" s="436"/>
      <c r="V26" s="437"/>
      <c r="W26" s="437"/>
      <c r="X26" s="56"/>
    </row>
    <row r="27" spans="1:33" ht="16.5" customHeight="1" thickBot="1" x14ac:dyDescent="0.25">
      <c r="A27" s="16"/>
      <c r="B27" s="4"/>
      <c r="C27" s="177" t="s">
        <v>37</v>
      </c>
      <c r="D27" s="428"/>
      <c r="E27" s="428"/>
      <c r="F27" s="428"/>
      <c r="G27" s="428"/>
      <c r="H27" s="428"/>
      <c r="I27" s="428"/>
      <c r="J27" s="428"/>
      <c r="K27" s="428"/>
      <c r="L27" s="428"/>
      <c r="M27" s="393"/>
      <c r="N27" s="393"/>
      <c r="O27" s="393"/>
      <c r="P27" s="393"/>
      <c r="Q27" s="4"/>
      <c r="R27" s="396"/>
      <c r="S27" s="397"/>
      <c r="T27" s="398"/>
      <c r="U27" s="441"/>
      <c r="V27" s="442"/>
      <c r="W27" s="442"/>
      <c r="X27" s="56"/>
    </row>
    <row r="28" spans="1:33" ht="16.5" customHeight="1" thickBot="1" x14ac:dyDescent="0.25">
      <c r="A28" s="16"/>
      <c r="B28" s="4"/>
      <c r="C28" s="177" t="s">
        <v>142</v>
      </c>
      <c r="D28" s="429" t="s">
        <v>91</v>
      </c>
      <c r="E28" s="429"/>
      <c r="F28" s="429"/>
      <c r="G28" s="429"/>
      <c r="H28" s="429"/>
      <c r="I28" s="177"/>
      <c r="J28" s="4"/>
      <c r="K28" s="4"/>
      <c r="L28" s="4"/>
      <c r="M28" s="439" t="s">
        <v>206</v>
      </c>
      <c r="N28" s="439"/>
      <c r="O28" s="439"/>
      <c r="P28" s="439"/>
      <c r="Q28" s="445"/>
      <c r="R28" s="412">
        <f>SUM(R24:R27)</f>
        <v>0</v>
      </c>
      <c r="S28" s="412"/>
      <c r="T28" s="412"/>
      <c r="U28" s="411"/>
      <c r="V28" s="411"/>
      <c r="W28" s="411"/>
      <c r="X28" s="57"/>
    </row>
    <row r="29" spans="1:33" ht="2.25" customHeight="1" thickBot="1" x14ac:dyDescent="0.25">
      <c r="A29" s="18"/>
      <c r="B29" s="5"/>
      <c r="C29" s="177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9"/>
    </row>
    <row r="30" spans="1:33" ht="15" customHeight="1" x14ac:dyDescent="0.2">
      <c r="A30" s="54"/>
      <c r="B30" s="402" t="s">
        <v>143</v>
      </c>
      <c r="C30" s="402"/>
      <c r="D30" s="402"/>
      <c r="E30" s="402"/>
      <c r="F30" s="402"/>
      <c r="G30" s="402"/>
      <c r="H30" s="402"/>
      <c r="I30" s="402"/>
      <c r="J30" s="4"/>
      <c r="K30" s="4"/>
      <c r="L30" s="4"/>
      <c r="M30" s="4"/>
      <c r="N30" s="4"/>
      <c r="O30" s="4"/>
      <c r="P30" s="4"/>
      <c r="Q30" s="1"/>
      <c r="R30" s="1"/>
      <c r="S30" s="1"/>
      <c r="T30" s="1"/>
      <c r="U30" s="4"/>
      <c r="V30" s="4"/>
      <c r="W30" s="2"/>
      <c r="X30" s="55"/>
      <c r="Z30" s="474"/>
      <c r="AA30" s="474"/>
      <c r="AB30" s="474"/>
      <c r="AC30" s="474"/>
      <c r="AD30" s="474"/>
      <c r="AE30" s="474"/>
      <c r="AF30" s="474"/>
      <c r="AG30" s="475"/>
    </row>
    <row r="31" spans="1:33" ht="2.25" customHeight="1" x14ac:dyDescent="0.2">
      <c r="A31" s="16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"/>
      <c r="R31" s="1"/>
      <c r="S31" s="1"/>
      <c r="T31" s="1"/>
      <c r="U31" s="4"/>
      <c r="V31" s="4"/>
      <c r="W31" s="4"/>
      <c r="X31" s="17"/>
    </row>
    <row r="32" spans="1:33" ht="16.5" customHeight="1" x14ac:dyDescent="0.2">
      <c r="A32" s="16"/>
      <c r="B32" s="4"/>
      <c r="C32" s="4"/>
      <c r="D32" s="443" t="s">
        <v>214</v>
      </c>
      <c r="E32" s="444"/>
      <c r="F32" s="444"/>
      <c r="G32" s="444"/>
      <c r="H32" s="444"/>
      <c r="I32" s="444"/>
      <c r="J32" s="444"/>
      <c r="K32" s="444"/>
      <c r="L32" s="443" t="s">
        <v>215</v>
      </c>
      <c r="M32" s="476"/>
      <c r="N32" s="476"/>
      <c r="O32" s="476"/>
      <c r="P32" s="476"/>
      <c r="Q32" s="476"/>
      <c r="R32" s="476"/>
      <c r="S32" s="477"/>
      <c r="T32" s="1"/>
      <c r="U32" s="4"/>
      <c r="V32" s="4"/>
      <c r="W32" s="4"/>
      <c r="X32" s="17"/>
    </row>
    <row r="33" spans="1:24" ht="16.5" customHeight="1" x14ac:dyDescent="0.2">
      <c r="A33" s="16"/>
      <c r="B33" s="4"/>
      <c r="C33" s="247" t="s">
        <v>204</v>
      </c>
      <c r="D33" s="250"/>
      <c r="E33" s="248"/>
      <c r="F33" s="248"/>
      <c r="G33" s="248"/>
      <c r="H33" s="248"/>
      <c r="I33" s="248"/>
      <c r="J33" s="248"/>
      <c r="K33" s="248"/>
      <c r="L33" s="248"/>
      <c r="M33" s="3"/>
      <c r="N33" s="3"/>
      <c r="O33" s="84"/>
      <c r="P33" s="439"/>
      <c r="Q33" s="440"/>
      <c r="R33" s="427">
        <f>R19+R28</f>
        <v>0</v>
      </c>
      <c r="S33" s="427"/>
      <c r="T33" s="427"/>
      <c r="U33" s="479"/>
      <c r="V33" s="479"/>
      <c r="W33" s="479"/>
      <c r="X33" s="17"/>
    </row>
    <row r="34" spans="1:24" ht="16.5" customHeight="1" x14ac:dyDescent="0.2">
      <c r="A34" s="16"/>
      <c r="B34" s="4"/>
      <c r="C34" s="83" t="s">
        <v>205</v>
      </c>
      <c r="E34" s="83"/>
      <c r="F34" s="83"/>
      <c r="G34" s="83"/>
      <c r="H34" s="83"/>
      <c r="I34" s="478"/>
      <c r="J34" s="478"/>
      <c r="K34" s="478"/>
      <c r="L34" s="403" t="s">
        <v>236</v>
      </c>
      <c r="M34" s="403"/>
      <c r="N34" s="403"/>
      <c r="O34" s="4"/>
      <c r="P34" s="4"/>
      <c r="Q34" s="1"/>
      <c r="R34" s="427">
        <f>(R33*I34)</f>
        <v>0</v>
      </c>
      <c r="S34" s="427"/>
      <c r="T34" s="427"/>
      <c r="U34" s="480"/>
      <c r="V34" s="480"/>
      <c r="W34" s="480"/>
      <c r="X34" s="17"/>
    </row>
    <row r="35" spans="1:24" ht="16.5" customHeight="1" x14ac:dyDescent="0.2">
      <c r="A35" s="16"/>
      <c r="B35" s="4"/>
      <c r="C35" s="247" t="s">
        <v>127</v>
      </c>
      <c r="E35" s="248"/>
      <c r="F35" s="248"/>
      <c r="G35" s="248"/>
      <c r="H35" s="248"/>
      <c r="I35" s="246"/>
      <c r="J35" s="246"/>
      <c r="K35" s="246"/>
      <c r="L35" s="246"/>
      <c r="M35" s="246"/>
      <c r="N35" s="246"/>
      <c r="O35" s="4"/>
      <c r="P35" s="446"/>
      <c r="Q35" s="446"/>
      <c r="R35" s="430"/>
      <c r="S35" s="430"/>
      <c r="T35" s="430"/>
      <c r="U35" s="413"/>
      <c r="V35" s="414"/>
      <c r="W35" s="415"/>
      <c r="X35" s="17"/>
    </row>
    <row r="36" spans="1:24" ht="16.5" customHeight="1" x14ac:dyDescent="0.2">
      <c r="A36" s="16"/>
      <c r="B36" s="4"/>
      <c r="C36" s="53" t="s">
        <v>128</v>
      </c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424" t="s">
        <v>131</v>
      </c>
      <c r="P36" s="425"/>
      <c r="Q36" s="426"/>
      <c r="R36" s="427">
        <f>'BDC 275'!N36</f>
        <v>0</v>
      </c>
      <c r="S36" s="427"/>
      <c r="T36" s="427"/>
      <c r="U36" s="452"/>
      <c r="V36" s="452"/>
      <c r="W36" s="453"/>
      <c r="X36" s="56"/>
    </row>
    <row r="37" spans="1:24" ht="16.5" customHeight="1" thickBot="1" x14ac:dyDescent="0.25">
      <c r="A37" s="16"/>
      <c r="B37" s="4"/>
      <c r="C37" s="53" t="s">
        <v>129</v>
      </c>
      <c r="N37" s="421" t="s">
        <v>132</v>
      </c>
      <c r="O37" s="422"/>
      <c r="P37" s="422"/>
      <c r="Q37" s="423"/>
      <c r="R37" s="420"/>
      <c r="S37" s="420"/>
      <c r="T37" s="420"/>
      <c r="U37" s="416"/>
      <c r="V37" s="417"/>
      <c r="W37" s="418"/>
      <c r="X37" s="56"/>
    </row>
    <row r="38" spans="1:24" ht="16.5" customHeight="1" thickBot="1" x14ac:dyDescent="0.25">
      <c r="A38" s="16"/>
      <c r="B38" s="4"/>
      <c r="C38" s="83" t="s">
        <v>130</v>
      </c>
      <c r="E38" s="83"/>
      <c r="F38" s="83"/>
      <c r="G38" s="83"/>
      <c r="H38" s="9"/>
      <c r="I38" s="9"/>
      <c r="J38" s="9"/>
      <c r="K38" s="404" t="s">
        <v>227</v>
      </c>
      <c r="L38" s="405"/>
      <c r="M38" s="405"/>
      <c r="N38" s="405"/>
      <c r="O38" s="405"/>
      <c r="P38" s="405"/>
      <c r="Q38" s="406"/>
      <c r="R38" s="447">
        <f>ROUND(SUM(R33:R37),0)</f>
        <v>0</v>
      </c>
      <c r="S38" s="448"/>
      <c r="T38" s="449"/>
      <c r="U38" s="411"/>
      <c r="V38" s="411"/>
      <c r="W38" s="411"/>
      <c r="X38" s="57"/>
    </row>
    <row r="39" spans="1:24" ht="2.25" customHeight="1" x14ac:dyDescent="0.2">
      <c r="A39" s="16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17"/>
    </row>
    <row r="40" spans="1:24" ht="7.5" customHeight="1" thickBot="1" x14ac:dyDescent="0.25">
      <c r="A40" s="18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19"/>
    </row>
    <row r="41" spans="1:24" ht="15" customHeight="1" x14ac:dyDescent="0.2">
      <c r="A41" s="54"/>
      <c r="B41" s="450" t="s">
        <v>165</v>
      </c>
      <c r="C41" s="451"/>
      <c r="D41" s="451"/>
      <c r="E41" s="451"/>
      <c r="F41" s="451"/>
      <c r="G41" s="451"/>
      <c r="H41" s="451"/>
      <c r="I41" s="451"/>
      <c r="J41" s="45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55"/>
    </row>
    <row r="42" spans="1:24" ht="15" customHeight="1" x14ac:dyDescent="0.2">
      <c r="A42" s="16"/>
      <c r="B42" s="403" t="s">
        <v>209</v>
      </c>
      <c r="C42" s="403"/>
      <c r="D42" s="403"/>
      <c r="E42" s="403"/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  <c r="R42" s="403"/>
      <c r="S42" s="403"/>
      <c r="T42" s="403"/>
      <c r="U42" s="403"/>
      <c r="V42" s="403"/>
      <c r="W42" s="403"/>
      <c r="X42" s="17"/>
    </row>
    <row r="43" spans="1:24" ht="12.75" customHeight="1" x14ac:dyDescent="0.2">
      <c r="A43" s="16"/>
      <c r="B43" s="403" t="s">
        <v>80</v>
      </c>
      <c r="C43" s="403"/>
      <c r="D43" s="403"/>
      <c r="E43" s="403"/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03"/>
      <c r="R43" s="403"/>
      <c r="S43" s="403"/>
      <c r="T43" s="403"/>
      <c r="U43" s="403"/>
      <c r="V43" s="403"/>
      <c r="W43" s="403"/>
      <c r="X43" s="17"/>
    </row>
    <row r="44" spans="1:24" ht="12.75" customHeight="1" x14ac:dyDescent="0.2">
      <c r="A44" s="16"/>
      <c r="B44" s="403" t="s">
        <v>210</v>
      </c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  <c r="R44" s="403"/>
      <c r="S44" s="403"/>
      <c r="T44" s="403"/>
      <c r="U44" s="403"/>
      <c r="V44" s="403"/>
      <c r="W44" s="4"/>
      <c r="X44" s="17"/>
    </row>
    <row r="45" spans="1:24" x14ac:dyDescent="0.2">
      <c r="A45" s="16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17"/>
    </row>
    <row r="46" spans="1:24" x14ac:dyDescent="0.2">
      <c r="A46" s="16"/>
      <c r="B46" s="9"/>
      <c r="C46" s="435"/>
      <c r="D46" s="435"/>
      <c r="E46" s="435"/>
      <c r="F46" s="435"/>
      <c r="G46" s="435"/>
      <c r="H46" s="435"/>
      <c r="I46" s="435"/>
      <c r="J46" s="435"/>
      <c r="K46" s="435"/>
      <c r="L46" s="53"/>
      <c r="M46" s="9"/>
      <c r="N46" s="9"/>
      <c r="O46" s="434" t="s">
        <v>95</v>
      </c>
      <c r="P46" s="434"/>
      <c r="Q46" s="434"/>
      <c r="R46" s="434"/>
      <c r="S46" s="434"/>
      <c r="T46" s="434"/>
      <c r="U46" s="434"/>
      <c r="V46" s="434"/>
      <c r="W46" s="9"/>
      <c r="X46" s="17"/>
    </row>
    <row r="47" spans="1:24" x14ac:dyDescent="0.2">
      <c r="A47" s="16"/>
      <c r="B47" s="9"/>
      <c r="C47" s="407" t="s">
        <v>8</v>
      </c>
      <c r="D47" s="407"/>
      <c r="E47" s="407"/>
      <c r="F47" s="407"/>
      <c r="G47" s="407"/>
      <c r="H47" s="407"/>
      <c r="I47" s="407"/>
      <c r="J47" s="407"/>
      <c r="K47" s="407"/>
      <c r="L47" s="9"/>
      <c r="M47" s="9"/>
      <c r="N47" s="9"/>
      <c r="O47" s="434" t="s">
        <v>96</v>
      </c>
      <c r="P47" s="434"/>
      <c r="Q47" s="434"/>
      <c r="R47" s="434"/>
      <c r="S47" s="434"/>
      <c r="T47" s="434"/>
      <c r="U47" s="434"/>
      <c r="V47" s="434"/>
      <c r="W47" s="9"/>
      <c r="X47" s="17"/>
    </row>
    <row r="48" spans="1:24" x14ac:dyDescent="0.2">
      <c r="A48" s="16"/>
      <c r="B48" s="9"/>
      <c r="C48" s="410"/>
      <c r="D48" s="410"/>
      <c r="E48" s="410"/>
      <c r="F48" s="410"/>
      <c r="G48" s="410"/>
      <c r="H48" s="410"/>
      <c r="I48" s="410"/>
      <c r="J48" s="410"/>
      <c r="K48" s="410"/>
      <c r="L48" s="53"/>
      <c r="M48" s="9"/>
      <c r="N48" s="9"/>
      <c r="O48" s="434"/>
      <c r="P48" s="434"/>
      <c r="Q48" s="434"/>
      <c r="R48" s="434"/>
      <c r="S48" s="434"/>
      <c r="T48" s="434"/>
      <c r="U48" s="434"/>
      <c r="V48" s="434"/>
      <c r="W48" s="9"/>
      <c r="X48" s="17"/>
    </row>
    <row r="49" spans="1:24" x14ac:dyDescent="0.2">
      <c r="A49" s="16"/>
      <c r="B49" s="9"/>
      <c r="C49" s="407" t="s">
        <v>9</v>
      </c>
      <c r="D49" s="407"/>
      <c r="E49" s="407"/>
      <c r="F49" s="407"/>
      <c r="G49" s="407"/>
      <c r="H49" s="407"/>
      <c r="I49" s="407"/>
      <c r="J49" s="407"/>
      <c r="K49" s="407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17"/>
    </row>
    <row r="50" spans="1:24" x14ac:dyDescent="0.2">
      <c r="A50" s="16"/>
      <c r="B50" s="9"/>
      <c r="C50" s="410"/>
      <c r="D50" s="410"/>
      <c r="E50" s="410"/>
      <c r="F50" s="410"/>
      <c r="G50" s="410"/>
      <c r="H50" s="410"/>
      <c r="I50" s="410"/>
      <c r="J50" s="410"/>
      <c r="K50" s="410"/>
      <c r="L50" s="53"/>
      <c r="M50" s="9"/>
      <c r="N50" s="9"/>
      <c r="O50" s="419"/>
      <c r="P50" s="419"/>
      <c r="Q50" s="419"/>
      <c r="R50" s="419"/>
      <c r="S50" s="419"/>
      <c r="T50" s="419"/>
      <c r="U50" s="419"/>
      <c r="V50" s="419"/>
      <c r="W50" s="9"/>
      <c r="X50" s="17"/>
    </row>
    <row r="51" spans="1:24" ht="13.5" thickBot="1" x14ac:dyDescent="0.25">
      <c r="A51" s="16"/>
      <c r="B51" s="9"/>
      <c r="C51" s="407" t="s">
        <v>10</v>
      </c>
      <c r="D51" s="407"/>
      <c r="E51" s="407"/>
      <c r="F51" s="407"/>
      <c r="G51" s="407"/>
      <c r="H51" s="407"/>
      <c r="I51" s="407"/>
      <c r="J51" s="407"/>
      <c r="K51" s="407"/>
      <c r="L51" s="10"/>
      <c r="M51" s="9"/>
      <c r="N51" s="9"/>
      <c r="O51" s="409" t="s">
        <v>11</v>
      </c>
      <c r="P51" s="409"/>
      <c r="Q51" s="409"/>
      <c r="R51" s="409"/>
      <c r="S51" s="409"/>
      <c r="T51" s="409"/>
      <c r="U51" s="409"/>
      <c r="V51" s="409"/>
      <c r="W51" s="9"/>
      <c r="X51" s="17"/>
    </row>
    <row r="52" spans="1:24" ht="14.25" customHeight="1" x14ac:dyDescent="0.2">
      <c r="A52" s="54"/>
      <c r="B52" s="402" t="s">
        <v>166</v>
      </c>
      <c r="C52" s="402"/>
      <c r="D52" s="402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11"/>
      <c r="P52" s="11"/>
      <c r="Q52" s="11"/>
      <c r="R52" s="11"/>
      <c r="S52" s="11"/>
      <c r="T52" s="11"/>
      <c r="U52" s="11"/>
      <c r="V52" s="11"/>
      <c r="W52" s="11"/>
      <c r="X52" s="55"/>
    </row>
    <row r="53" spans="1:24" ht="15" customHeight="1" x14ac:dyDescent="0.2">
      <c r="A53" s="16"/>
      <c r="B53" s="403" t="s">
        <v>211</v>
      </c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403"/>
      <c r="V53" s="403"/>
      <c r="W53" s="83"/>
      <c r="X53" s="17"/>
    </row>
    <row r="54" spans="1:24" x14ac:dyDescent="0.2">
      <c r="A54" s="16"/>
      <c r="B54" s="403" t="s">
        <v>13</v>
      </c>
      <c r="C54" s="403"/>
      <c r="D54" s="403"/>
      <c r="E54" s="403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  <c r="T54" s="403"/>
      <c r="U54" s="403"/>
      <c r="V54" s="403"/>
      <c r="W54" s="403"/>
      <c r="X54" s="17"/>
    </row>
    <row r="55" spans="1:24" x14ac:dyDescent="0.2">
      <c r="A55" s="16"/>
      <c r="B55" s="403" t="s">
        <v>79</v>
      </c>
      <c r="C55" s="403"/>
      <c r="D55" s="403"/>
      <c r="E55" s="403"/>
      <c r="F55" s="403"/>
      <c r="G55" s="403"/>
      <c r="H55" s="403"/>
      <c r="I55" s="403"/>
      <c r="J55" s="403"/>
      <c r="K55" s="403"/>
      <c r="L55" s="403"/>
      <c r="M55" s="40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17"/>
    </row>
    <row r="56" spans="1:24" x14ac:dyDescent="0.2">
      <c r="A56" s="16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08" t="s">
        <v>93</v>
      </c>
      <c r="S56" s="408"/>
      <c r="T56" s="408"/>
      <c r="U56" s="408"/>
      <c r="V56" s="408"/>
      <c r="W56" s="4"/>
      <c r="X56" s="17"/>
    </row>
    <row r="57" spans="1:24" x14ac:dyDescent="0.2">
      <c r="A57" s="16"/>
      <c r="B57" s="4"/>
      <c r="C57" s="401"/>
      <c r="D57" s="401"/>
      <c r="E57" s="401"/>
      <c r="F57" s="401"/>
      <c r="G57" s="401"/>
      <c r="H57" s="401"/>
      <c r="I57" s="401"/>
      <c r="J57" s="4"/>
      <c r="K57" s="401"/>
      <c r="L57" s="401"/>
      <c r="M57" s="4"/>
      <c r="N57" s="4"/>
      <c r="O57" s="4"/>
      <c r="P57" s="4"/>
      <c r="Q57" s="4"/>
      <c r="R57" s="22"/>
      <c r="S57" s="22"/>
      <c r="T57" s="22"/>
      <c r="U57" s="22"/>
      <c r="V57" s="22"/>
      <c r="W57" s="22"/>
      <c r="X57" s="17"/>
    </row>
    <row r="58" spans="1:24" ht="12" customHeight="1" x14ac:dyDescent="0.2">
      <c r="A58" s="16"/>
      <c r="B58" s="4"/>
      <c r="C58" s="407" t="s">
        <v>90</v>
      </c>
      <c r="D58" s="407"/>
      <c r="E58" s="407"/>
      <c r="F58" s="407"/>
      <c r="G58" s="407"/>
      <c r="H58" s="407"/>
      <c r="I58" s="407"/>
      <c r="J58" s="22"/>
      <c r="K58" s="407" t="s">
        <v>15</v>
      </c>
      <c r="L58" s="407"/>
      <c r="M58" s="4"/>
      <c r="N58" s="4"/>
      <c r="O58" s="4"/>
      <c r="P58" s="4"/>
      <c r="Q58" s="4"/>
      <c r="R58" s="22"/>
      <c r="S58" s="22"/>
      <c r="T58" s="22"/>
      <c r="U58" s="22"/>
      <c r="V58" s="22"/>
      <c r="W58" s="22"/>
      <c r="X58" s="8"/>
    </row>
    <row r="59" spans="1:24" ht="12" customHeight="1" x14ac:dyDescent="0.2">
      <c r="A59" s="16"/>
      <c r="B59" s="4"/>
      <c r="C59" s="390"/>
      <c r="D59" s="390"/>
      <c r="E59" s="390"/>
      <c r="F59" s="390"/>
      <c r="G59" s="390"/>
      <c r="H59" s="390"/>
      <c r="I59" s="390"/>
      <c r="J59" s="22"/>
      <c r="K59" s="387"/>
      <c r="L59" s="387"/>
      <c r="M59" s="4"/>
      <c r="N59" s="4"/>
      <c r="O59" s="4"/>
      <c r="P59" s="4"/>
      <c r="Q59" s="4"/>
      <c r="R59" s="22"/>
      <c r="S59" s="22"/>
      <c r="T59" s="22"/>
      <c r="U59" s="22"/>
      <c r="V59" s="22"/>
      <c r="W59" s="22"/>
      <c r="X59" s="8"/>
    </row>
    <row r="60" spans="1:24" ht="13.9" customHeight="1" thickBot="1" x14ac:dyDescent="0.25">
      <c r="A60" s="18"/>
      <c r="B60" s="5"/>
      <c r="C60" s="63" t="s">
        <v>261</v>
      </c>
      <c r="D60" s="63"/>
      <c r="E60" s="63"/>
      <c r="F60" s="63"/>
      <c r="G60" s="63"/>
      <c r="H60" s="63"/>
      <c r="I60" s="40"/>
      <c r="J60" s="12"/>
      <c r="K60" s="63"/>
      <c r="L60" s="63"/>
      <c r="M60" s="5"/>
      <c r="N60" s="5"/>
      <c r="O60" s="5"/>
      <c r="P60" s="5"/>
      <c r="Q60" s="5"/>
      <c r="R60" s="12"/>
      <c r="S60" s="12"/>
      <c r="T60" s="12"/>
      <c r="U60" s="64"/>
      <c r="V60" s="65"/>
      <c r="W60" s="12"/>
      <c r="X60" s="19"/>
    </row>
    <row r="61" spans="1:24" ht="17.25" customHeight="1" x14ac:dyDescent="0.2">
      <c r="A61" s="385" t="s">
        <v>263</v>
      </c>
      <c r="B61" s="385"/>
      <c r="C61" s="385"/>
      <c r="D61" s="385"/>
      <c r="E61" s="385"/>
      <c r="F61" s="1"/>
      <c r="G61" s="1"/>
      <c r="H61" s="1" t="s">
        <v>12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4" spans="1:24" x14ac:dyDescent="0.2">
      <c r="K64" t="s">
        <v>14</v>
      </c>
    </row>
  </sheetData>
  <sheetProtection algorithmName="SHA-512" hashValue="GdU0U2boJn/2vyjiu279iaRMGOs6+2jTXOIHa6q2YeiDJE1z4W/o4ViJK0KSBQlPUQcOpPuqaNLRdyDrGlcEUw==" saltValue="Ltpq/Hqiq9C+zQUS8jhQ8g==" spinCount="100000" sheet="1" objects="1" selectLockedCells="1"/>
  <mergeCells count="116">
    <mergeCell ref="Z30:AG30"/>
    <mergeCell ref="L32:S32"/>
    <mergeCell ref="I34:K34"/>
    <mergeCell ref="U33:W33"/>
    <mergeCell ref="U34:W34"/>
    <mergeCell ref="L34:N34"/>
    <mergeCell ref="R34:T34"/>
    <mergeCell ref="B30:I30"/>
    <mergeCell ref="U7:W7"/>
    <mergeCell ref="R14:W14"/>
    <mergeCell ref="A7:Q7"/>
    <mergeCell ref="B9:E9"/>
    <mergeCell ref="B10:E10"/>
    <mergeCell ref="V9:W9"/>
    <mergeCell ref="K12:N12"/>
    <mergeCell ref="F9:O9"/>
    <mergeCell ref="F10:O10"/>
    <mergeCell ref="F11:O11"/>
    <mergeCell ref="R7:T7"/>
    <mergeCell ref="B14:M14"/>
    <mergeCell ref="B12:E12"/>
    <mergeCell ref="F12:I12"/>
    <mergeCell ref="P9:Q9"/>
    <mergeCell ref="R9:T9"/>
    <mergeCell ref="U19:W19"/>
    <mergeCell ref="D26:L26"/>
    <mergeCell ref="U36:W36"/>
    <mergeCell ref="U24:W24"/>
    <mergeCell ref="M24:N24"/>
    <mergeCell ref="M26:N26"/>
    <mergeCell ref="U15:W15"/>
    <mergeCell ref="V10:W10"/>
    <mergeCell ref="U12:W13"/>
    <mergeCell ref="P12:T13"/>
    <mergeCell ref="S11:T11"/>
    <mergeCell ref="V11:W11"/>
    <mergeCell ref="Q11:R11"/>
    <mergeCell ref="S10:U10"/>
    <mergeCell ref="M19:Q19"/>
    <mergeCell ref="U16:W16"/>
    <mergeCell ref="R16:T16"/>
    <mergeCell ref="R17:T17"/>
    <mergeCell ref="R18:T18"/>
    <mergeCell ref="U18:W18"/>
    <mergeCell ref="U17:W17"/>
    <mergeCell ref="C19:K19"/>
    <mergeCell ref="B21:P21"/>
    <mergeCell ref="C16:I16"/>
    <mergeCell ref="M16:Q16"/>
    <mergeCell ref="M18:Q18"/>
    <mergeCell ref="M17:Q17"/>
    <mergeCell ref="C18:K18"/>
    <mergeCell ref="R19:T19"/>
    <mergeCell ref="O47:V48"/>
    <mergeCell ref="C47:K47"/>
    <mergeCell ref="C46:K46"/>
    <mergeCell ref="B43:W43"/>
    <mergeCell ref="U38:W38"/>
    <mergeCell ref="O46:V46"/>
    <mergeCell ref="U25:W25"/>
    <mergeCell ref="U26:W26"/>
    <mergeCell ref="O24:P24"/>
    <mergeCell ref="P33:Q33"/>
    <mergeCell ref="U27:W27"/>
    <mergeCell ref="D32:K32"/>
    <mergeCell ref="R33:T33"/>
    <mergeCell ref="M28:Q28"/>
    <mergeCell ref="P35:Q35"/>
    <mergeCell ref="R38:T38"/>
    <mergeCell ref="B41:J41"/>
    <mergeCell ref="D25:L25"/>
    <mergeCell ref="M25:N25"/>
    <mergeCell ref="B54:W54"/>
    <mergeCell ref="R26:T26"/>
    <mergeCell ref="R25:T25"/>
    <mergeCell ref="O26:P26"/>
    <mergeCell ref="U28:W28"/>
    <mergeCell ref="R28:T28"/>
    <mergeCell ref="U35:W35"/>
    <mergeCell ref="U37:W37"/>
    <mergeCell ref="O50:V50"/>
    <mergeCell ref="C49:K49"/>
    <mergeCell ref="R37:T37"/>
    <mergeCell ref="N37:Q37"/>
    <mergeCell ref="O25:P25"/>
    <mergeCell ref="O36:Q36"/>
    <mergeCell ref="R36:T36"/>
    <mergeCell ref="D27:L27"/>
    <mergeCell ref="M27:N27"/>
    <mergeCell ref="D28:H28"/>
    <mergeCell ref="R35:T35"/>
    <mergeCell ref="C50:K50"/>
    <mergeCell ref="C59:I59"/>
    <mergeCell ref="R21:W21"/>
    <mergeCell ref="U23:W23"/>
    <mergeCell ref="O27:P27"/>
    <mergeCell ref="M23:N23"/>
    <mergeCell ref="D24:L24"/>
    <mergeCell ref="R24:T24"/>
    <mergeCell ref="D23:H23"/>
    <mergeCell ref="O23:P23"/>
    <mergeCell ref="R27:T27"/>
    <mergeCell ref="C57:I57"/>
    <mergeCell ref="K57:L57"/>
    <mergeCell ref="B52:N52"/>
    <mergeCell ref="B55:M55"/>
    <mergeCell ref="B44:V44"/>
    <mergeCell ref="B42:W42"/>
    <mergeCell ref="K38:Q38"/>
    <mergeCell ref="B53:V53"/>
    <mergeCell ref="C58:I58"/>
    <mergeCell ref="K58:L58"/>
    <mergeCell ref="R56:V56"/>
    <mergeCell ref="O51:V51"/>
    <mergeCell ref="C51:K51"/>
    <mergeCell ref="C48:K48"/>
  </mergeCells>
  <phoneticPr fontId="0" type="noConversion"/>
  <printOptions horizontalCentered="1"/>
  <pageMargins left="0" right="0" top="0" bottom="0" header="0" footer="0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locked="0" defaultSize="0" autoFill="0" autoLine="0" autoPict="0">
                <anchor moveWithCells="1">
                  <from>
                    <xdr:col>12</xdr:col>
                    <xdr:colOff>200025</xdr:colOff>
                    <xdr:row>55</xdr:row>
                    <xdr:rowOff>114300</xdr:rowOff>
                  </from>
                  <to>
                    <xdr:col>17</xdr:col>
                    <xdr:colOff>85725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locked="0" defaultSize="0" autoFill="0" autoLine="0" autoPict="0">
                <anchor moveWithCells="1">
                  <from>
                    <xdr:col>12</xdr:col>
                    <xdr:colOff>200025</xdr:colOff>
                    <xdr:row>56</xdr:row>
                    <xdr:rowOff>133350</xdr:rowOff>
                  </from>
                  <to>
                    <xdr:col>22</xdr:col>
                    <xdr:colOff>266700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6" name="Check Box 35">
              <controlPr locked="0" defaultSize="0" autoFill="0" autoLine="0" autoPict="0">
                <anchor moveWithCells="1">
                  <from>
                    <xdr:col>16</xdr:col>
                    <xdr:colOff>123825</xdr:colOff>
                    <xdr:row>11</xdr:row>
                    <xdr:rowOff>19050</xdr:rowOff>
                  </from>
                  <to>
                    <xdr:col>19</xdr:col>
                    <xdr:colOff>323850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7" name="Check Box 37">
              <controlPr locked="0" defaultSize="0" autoFill="0" autoLine="0" autoPict="0">
                <anchor moveWithCells="1">
                  <from>
                    <xdr:col>20</xdr:col>
                    <xdr:colOff>66675</xdr:colOff>
                    <xdr:row>11</xdr:row>
                    <xdr:rowOff>19050</xdr:rowOff>
                  </from>
                  <to>
                    <xdr:col>23</xdr:col>
                    <xdr:colOff>47625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8" name="Check Box 99">
              <controlPr defaultSize="0" autoFill="0" autoLine="0" autoPict="0">
                <anchor moveWithCells="1">
                  <from>
                    <xdr:col>12</xdr:col>
                    <xdr:colOff>133350</xdr:colOff>
                    <xdr:row>23</xdr:row>
                    <xdr:rowOff>19050</xdr:rowOff>
                  </from>
                  <to>
                    <xdr:col>13</xdr:col>
                    <xdr:colOff>190500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9" name="Check Box 100">
              <controlPr defaultSize="0" autoFill="0" autoLine="0" autoPict="0">
                <anchor moveWithCells="1">
                  <from>
                    <xdr:col>14</xdr:col>
                    <xdr:colOff>133350</xdr:colOff>
                    <xdr:row>23</xdr:row>
                    <xdr:rowOff>19050</xdr:rowOff>
                  </from>
                  <to>
                    <xdr:col>15</xdr:col>
                    <xdr:colOff>133350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" name="Check Box 101">
              <controlPr defaultSize="0" autoFill="0" autoLine="0" autoPict="0">
                <anchor moveWithCells="1">
                  <from>
                    <xdr:col>12</xdr:col>
                    <xdr:colOff>133350</xdr:colOff>
                    <xdr:row>24</xdr:row>
                    <xdr:rowOff>19050</xdr:rowOff>
                  </from>
                  <to>
                    <xdr:col>13</xdr:col>
                    <xdr:colOff>190500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1" name="Check Box 102">
              <controlPr defaultSize="0" autoFill="0" autoLine="0" autoPict="0">
                <anchor moveWithCells="1">
                  <from>
                    <xdr:col>14</xdr:col>
                    <xdr:colOff>133350</xdr:colOff>
                    <xdr:row>25</xdr:row>
                    <xdr:rowOff>19050</xdr:rowOff>
                  </from>
                  <to>
                    <xdr:col>15</xdr:col>
                    <xdr:colOff>133350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2" name="Check Box 103">
              <controlPr defaultSize="0" autoFill="0" autoLine="0" autoPict="0">
                <anchor moveWithCells="1">
                  <from>
                    <xdr:col>14</xdr:col>
                    <xdr:colOff>133350</xdr:colOff>
                    <xdr:row>24</xdr:row>
                    <xdr:rowOff>19050</xdr:rowOff>
                  </from>
                  <to>
                    <xdr:col>15</xdr:col>
                    <xdr:colOff>133350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3" name="Check Box 104">
              <controlPr defaultSize="0" autoFill="0" autoLine="0" autoPict="0">
                <anchor moveWithCells="1">
                  <from>
                    <xdr:col>12</xdr:col>
                    <xdr:colOff>133350</xdr:colOff>
                    <xdr:row>25</xdr:row>
                    <xdr:rowOff>19050</xdr:rowOff>
                  </from>
                  <to>
                    <xdr:col>13</xdr:col>
                    <xdr:colOff>190500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4" name="Check Box 105">
              <controlPr defaultSize="0" autoFill="0" autoLine="0" autoPict="0">
                <anchor moveWithCells="1">
                  <from>
                    <xdr:col>12</xdr:col>
                    <xdr:colOff>133350</xdr:colOff>
                    <xdr:row>26</xdr:row>
                    <xdr:rowOff>19050</xdr:rowOff>
                  </from>
                  <to>
                    <xdr:col>13</xdr:col>
                    <xdr:colOff>190500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5" name="Check Box 106">
              <controlPr defaultSize="0" autoFill="0" autoLine="0" autoPict="0">
                <anchor moveWithCells="1">
                  <from>
                    <xdr:col>14</xdr:col>
                    <xdr:colOff>133350</xdr:colOff>
                    <xdr:row>26</xdr:row>
                    <xdr:rowOff>19050</xdr:rowOff>
                  </from>
                  <to>
                    <xdr:col>15</xdr:col>
                    <xdr:colOff>133350</xdr:colOff>
                    <xdr:row>27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244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YxoueU7MRPgiPeTTgT0GJGAyV9YD2ko7Kmqrx1aP1ZpfEDTHPOQJXBUha6hGQJ8L6Sc52K0UpOdhEw1CLfeImA==" saltValue="f6GaxmbX1hlHZsGI3dfrnQ==" spinCount="100000" sheet="1" objects="1" scenarios="1" selectLockedCells="1"/>
  <mergeCells count="83">
    <mergeCell ref="O38:P38"/>
    <mergeCell ref="A41:H41"/>
    <mergeCell ref="A45:J45"/>
    <mergeCell ref="B40:D40"/>
    <mergeCell ref="O39:P39"/>
    <mergeCell ref="E40:F40"/>
    <mergeCell ref="G40:J40"/>
    <mergeCell ref="J43:K43"/>
    <mergeCell ref="O43:P43"/>
    <mergeCell ref="O42:R42"/>
    <mergeCell ref="Q43:R43"/>
    <mergeCell ref="Q19:R19"/>
    <mergeCell ref="O19:P19"/>
    <mergeCell ref="O20:R20"/>
    <mergeCell ref="J22:K22"/>
    <mergeCell ref="L24:N24"/>
    <mergeCell ref="L22:N22"/>
    <mergeCell ref="A19:J19"/>
    <mergeCell ref="J20:K20"/>
    <mergeCell ref="L20:N20"/>
    <mergeCell ref="E14:G14"/>
    <mergeCell ref="O6:P6"/>
    <mergeCell ref="P14:R14"/>
    <mergeCell ref="O17:P18"/>
    <mergeCell ref="Q17:R18"/>
    <mergeCell ref="Q6:R6"/>
    <mergeCell ref="O32:P32"/>
    <mergeCell ref="Q8:R8"/>
    <mergeCell ref="J42:K42"/>
    <mergeCell ref="A6:L6"/>
    <mergeCell ref="A33:G33"/>
    <mergeCell ref="J30:K30"/>
    <mergeCell ref="Q32:R32"/>
    <mergeCell ref="A32:F32"/>
    <mergeCell ref="L32:N32"/>
    <mergeCell ref="E17:G17"/>
    <mergeCell ref="D11:F11"/>
    <mergeCell ref="J14:L14"/>
    <mergeCell ref="L21:N21"/>
    <mergeCell ref="P11:R11"/>
    <mergeCell ref="L27:N27"/>
    <mergeCell ref="A20:H20"/>
    <mergeCell ref="L52:Q52"/>
    <mergeCell ref="B52:H52"/>
    <mergeCell ref="L50:Q50"/>
    <mergeCell ref="O45:P45"/>
    <mergeCell ref="Q45:R45"/>
    <mergeCell ref="L30:N30"/>
    <mergeCell ref="E15:H15"/>
    <mergeCell ref="E16:F16"/>
    <mergeCell ref="B28:H28"/>
    <mergeCell ref="J23:K23"/>
    <mergeCell ref="J24:K24"/>
    <mergeCell ref="L26:N26"/>
    <mergeCell ref="L25:N25"/>
    <mergeCell ref="L23:N23"/>
    <mergeCell ref="J21:K21"/>
    <mergeCell ref="J25:K25"/>
    <mergeCell ref="J26:K26"/>
    <mergeCell ref="B54:H54"/>
    <mergeCell ref="B29:H29"/>
    <mergeCell ref="B30:H30"/>
    <mergeCell ref="B31:H31"/>
    <mergeCell ref="B39:E39"/>
    <mergeCell ref="A46:J46"/>
    <mergeCell ref="J29:K29"/>
    <mergeCell ref="J31:K31"/>
    <mergeCell ref="L31:N31"/>
    <mergeCell ref="L29:N29"/>
    <mergeCell ref="A14:D14"/>
    <mergeCell ref="D8:K8"/>
    <mergeCell ref="D9:K9"/>
    <mergeCell ref="D10:K10"/>
    <mergeCell ref="I11:K11"/>
    <mergeCell ref="J28:K28"/>
    <mergeCell ref="J27:K27"/>
    <mergeCell ref="A15:D15"/>
    <mergeCell ref="A17:D17"/>
    <mergeCell ref="L28:N28"/>
    <mergeCell ref="A8:C8"/>
    <mergeCell ref="A9:C9"/>
    <mergeCell ref="A11:C11"/>
    <mergeCell ref="A16:D16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9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900-000001000000}"/>
    <dataValidation allowBlank="1" showInputMessage="1" showErrorMessage="1" error="Please enter a four-digit code." promptTitle="WC Code" prompt="This must be a four-digit code." sqref="G39" xr:uid="{00000000-0002-0000-0900-000002000000}"/>
    <dataValidation allowBlank="1" showInputMessage="1" showErrorMessage="1" promptTitle="Item No." prompt="This is a required entry." sqref="E14:H14" xr:uid="{00000000-0002-0000-0900-000003000000}"/>
    <dataValidation allowBlank="1" showInputMessage="1" showErrorMessage="1" promptTitle="Employee Name" prompt="This is a required entry." sqref="E15:L15" xr:uid="{00000000-0002-0000-0900-000004000000}"/>
    <dataValidation allowBlank="1" showInputMessage="1" showErrorMessage="1" promptTitle="Social Security No." prompt="This is a required entry. Please enter ONLY the last four digits." sqref="H16:L16" xr:uid="{00000000-0002-0000-0900-000005000000}"/>
    <dataValidation allowBlank="1" showInputMessage="1" showErrorMessage="1" promptTitle="Trade" prompt="This is a required entry." sqref="P14:R14 J14:L14" xr:uid="{00000000-0002-0000-0900-000006000000}"/>
    <dataValidation type="textLength" allowBlank="1" showInputMessage="1" showErrorMessage="1" prompt="If this applies, enter only ONE &quot;*&quot;." sqref="I21:I31" xr:uid="{00000000-0002-0000-09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900-000008000000}"/>
    <dataValidation allowBlank="1" showInputMessage="1" showErrorMessage="1" promptTitle="Total Benefits Per Hour " prompt="This field must be entered manually." sqref="Q32:R32" xr:uid="{00000000-0002-0000-09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900-00000A000000}">
      <formula1>4</formula1>
    </dataValidation>
    <dataValidation type="decimal" allowBlank="1" showInputMessage="1" showErrorMessage="1" promptTitle="Gross Pay YTD" prompt="This is a required entry." sqref="E17:G17" xr:uid="{00000000-0002-0000-09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9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9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9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9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2"/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1"/>
      <c r="O13" s="190"/>
      <c r="P13" s="191"/>
      <c r="Q13" s="192"/>
      <c r="R13" s="193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244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VJF/nGNUYyHwFjCxyV7gJCsZAuY/yDzFtwm3PucJUNzYTUpuDuDEUUgtMLG2e7mWB+X41hKUAmyWmZmHNhX6LA==" saltValue="7Zjiat3cINFQJ3p90/tMHg==" spinCount="100000" sheet="1" objects="1" scenarios="1" selectLockedCells="1"/>
  <mergeCells count="83">
    <mergeCell ref="B54:H54"/>
    <mergeCell ref="B29:H29"/>
    <mergeCell ref="B30:H30"/>
    <mergeCell ref="B31:H31"/>
    <mergeCell ref="B39:E39"/>
    <mergeCell ref="A41:H41"/>
    <mergeCell ref="A45:J45"/>
    <mergeCell ref="J31:K31"/>
    <mergeCell ref="E40:F40"/>
    <mergeCell ref="A32:F32"/>
    <mergeCell ref="A46:J46"/>
    <mergeCell ref="A33:G33"/>
    <mergeCell ref="Q6:R6"/>
    <mergeCell ref="J43:K43"/>
    <mergeCell ref="O43:P43"/>
    <mergeCell ref="O42:R42"/>
    <mergeCell ref="O32:P32"/>
    <mergeCell ref="P14:R14"/>
    <mergeCell ref="L26:N26"/>
    <mergeCell ref="P11:R11"/>
    <mergeCell ref="Q17:R18"/>
    <mergeCell ref="Q8:R8"/>
    <mergeCell ref="I11:K11"/>
    <mergeCell ref="L32:N32"/>
    <mergeCell ref="J42:K42"/>
    <mergeCell ref="Q32:R32"/>
    <mergeCell ref="Q43:R43"/>
    <mergeCell ref="O39:P39"/>
    <mergeCell ref="O6:P6"/>
    <mergeCell ref="A11:C11"/>
    <mergeCell ref="A14:D14"/>
    <mergeCell ref="E14:G14"/>
    <mergeCell ref="A6:L6"/>
    <mergeCell ref="D11:F11"/>
    <mergeCell ref="D10:K10"/>
    <mergeCell ref="J14:L14"/>
    <mergeCell ref="A8:C8"/>
    <mergeCell ref="D8:K8"/>
    <mergeCell ref="D9:K9"/>
    <mergeCell ref="A9:C9"/>
    <mergeCell ref="A19:J19"/>
    <mergeCell ref="J26:K26"/>
    <mergeCell ref="J29:K29"/>
    <mergeCell ref="J28:K28"/>
    <mergeCell ref="J20:K20"/>
    <mergeCell ref="B28:H28"/>
    <mergeCell ref="A20:H20"/>
    <mergeCell ref="A15:D15"/>
    <mergeCell ref="E15:H15"/>
    <mergeCell ref="A16:D16"/>
    <mergeCell ref="A17:D17"/>
    <mergeCell ref="E16:F16"/>
    <mergeCell ref="O20:R20"/>
    <mergeCell ref="L50:Q50"/>
    <mergeCell ref="O45:P45"/>
    <mergeCell ref="Q45:R45"/>
    <mergeCell ref="L30:N30"/>
    <mergeCell ref="L22:N22"/>
    <mergeCell ref="L25:N25"/>
    <mergeCell ref="L27:N27"/>
    <mergeCell ref="L20:N20"/>
    <mergeCell ref="L23:N23"/>
    <mergeCell ref="L24:N24"/>
    <mergeCell ref="O38:P38"/>
    <mergeCell ref="L31:N31"/>
    <mergeCell ref="L29:N29"/>
    <mergeCell ref="L21:N21"/>
    <mergeCell ref="Q19:R19"/>
    <mergeCell ref="O19:P19"/>
    <mergeCell ref="B52:H52"/>
    <mergeCell ref="L52:Q52"/>
    <mergeCell ref="E17:G17"/>
    <mergeCell ref="J21:K21"/>
    <mergeCell ref="B40:D40"/>
    <mergeCell ref="G40:J40"/>
    <mergeCell ref="J27:K27"/>
    <mergeCell ref="O17:P18"/>
    <mergeCell ref="J22:K22"/>
    <mergeCell ref="J23:K23"/>
    <mergeCell ref="J24:K24"/>
    <mergeCell ref="J25:K25"/>
    <mergeCell ref="J30:K30"/>
    <mergeCell ref="L28:N28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A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A00-000001000000}"/>
    <dataValidation allowBlank="1" showInputMessage="1" showErrorMessage="1" error="Please enter a four-digit code." promptTitle="WC Code" prompt="This must be a four-digit code." sqref="G39" xr:uid="{00000000-0002-0000-0A00-000002000000}"/>
    <dataValidation allowBlank="1" showInputMessage="1" showErrorMessage="1" promptTitle="Item No." prompt="This is a required entry." sqref="E14:H14" xr:uid="{00000000-0002-0000-0A00-000003000000}"/>
    <dataValidation allowBlank="1" showInputMessage="1" showErrorMessage="1" promptTitle="Employee Name" prompt="This is a required entry." sqref="E15:L15" xr:uid="{00000000-0002-0000-0A00-000004000000}"/>
    <dataValidation allowBlank="1" showInputMessage="1" showErrorMessage="1" promptTitle="Social Security No." prompt="This is a required entry. Please enter ONLY the last four digits." sqref="H16:L16" xr:uid="{00000000-0002-0000-0A00-000005000000}"/>
    <dataValidation allowBlank="1" showInputMessage="1" showErrorMessage="1" promptTitle="Trade" prompt="This is a required entry." sqref="P14:R14 J14:L14" xr:uid="{00000000-0002-0000-0A00-000006000000}"/>
    <dataValidation type="textLength" allowBlank="1" showInputMessage="1" showErrorMessage="1" prompt="If this applies, enter only ONE &quot;*&quot;." sqref="I21:I31" xr:uid="{00000000-0002-0000-0A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A00-000008000000}"/>
    <dataValidation allowBlank="1" showInputMessage="1" showErrorMessage="1" promptTitle="Total Benefits Per Hour " prompt="This field must be entered manually." sqref="Q32:R32" xr:uid="{00000000-0002-0000-0A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A00-00000A000000}">
      <formula1>4</formula1>
    </dataValidation>
    <dataValidation type="decimal" allowBlank="1" showInputMessage="1" showErrorMessage="1" promptTitle="Gross Pay YTD" prompt="This is a required entry." sqref="E17:G17" xr:uid="{00000000-0002-0000-0A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A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A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A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83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84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87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88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194"/>
      <c r="N15" s="194"/>
      <c r="O15" s="191"/>
      <c r="P15" s="191"/>
      <c r="Q15" s="191"/>
      <c r="R15" s="243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194"/>
      <c r="N16" s="195"/>
      <c r="O16" s="244"/>
      <c r="P16" s="244"/>
      <c r="Q16" s="191"/>
      <c r="R16" s="243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AXyaf/HHNJhO6xtI2LapdIlJq7rnoWkB323D22kgzWLvd50FA0F8H8gaKwPmqxIUDoR8c4lg4SPbFPislxL7IQ==" saltValue="MUIPU7Z9bs57FvGY2ueKWQ==" spinCount="100000" sheet="1" objects="1" scenarios="1" selectLockedCells="1"/>
  <mergeCells count="83">
    <mergeCell ref="O38:P38"/>
    <mergeCell ref="A41:H41"/>
    <mergeCell ref="A45:J45"/>
    <mergeCell ref="B40:D40"/>
    <mergeCell ref="O39:P39"/>
    <mergeCell ref="E40:F40"/>
    <mergeCell ref="G40:J40"/>
    <mergeCell ref="J43:K43"/>
    <mergeCell ref="O43:P43"/>
    <mergeCell ref="O42:R42"/>
    <mergeCell ref="Q43:R43"/>
    <mergeCell ref="Q19:R19"/>
    <mergeCell ref="O19:P19"/>
    <mergeCell ref="O20:R20"/>
    <mergeCell ref="J22:K22"/>
    <mergeCell ref="L24:N24"/>
    <mergeCell ref="L22:N22"/>
    <mergeCell ref="A19:J19"/>
    <mergeCell ref="J20:K20"/>
    <mergeCell ref="L20:N20"/>
    <mergeCell ref="E14:G14"/>
    <mergeCell ref="O6:P6"/>
    <mergeCell ref="P14:R14"/>
    <mergeCell ref="O17:P18"/>
    <mergeCell ref="Q17:R18"/>
    <mergeCell ref="Q6:R6"/>
    <mergeCell ref="O32:P32"/>
    <mergeCell ref="Q8:R8"/>
    <mergeCell ref="J42:K42"/>
    <mergeCell ref="A6:L6"/>
    <mergeCell ref="A33:G33"/>
    <mergeCell ref="J30:K30"/>
    <mergeCell ref="Q32:R32"/>
    <mergeCell ref="A32:F32"/>
    <mergeCell ref="L32:N32"/>
    <mergeCell ref="E17:G17"/>
    <mergeCell ref="D11:F11"/>
    <mergeCell ref="J14:L14"/>
    <mergeCell ref="L21:N21"/>
    <mergeCell ref="P11:R11"/>
    <mergeCell ref="L27:N27"/>
    <mergeCell ref="A20:H20"/>
    <mergeCell ref="L52:Q52"/>
    <mergeCell ref="B52:H52"/>
    <mergeCell ref="L50:Q50"/>
    <mergeCell ref="O45:P45"/>
    <mergeCell ref="Q45:R45"/>
    <mergeCell ref="L30:N30"/>
    <mergeCell ref="E15:H15"/>
    <mergeCell ref="E16:F16"/>
    <mergeCell ref="B28:H28"/>
    <mergeCell ref="J23:K23"/>
    <mergeCell ref="J24:K24"/>
    <mergeCell ref="L26:N26"/>
    <mergeCell ref="L25:N25"/>
    <mergeCell ref="L23:N23"/>
    <mergeCell ref="J21:K21"/>
    <mergeCell ref="J25:K25"/>
    <mergeCell ref="J26:K26"/>
    <mergeCell ref="B54:H54"/>
    <mergeCell ref="B29:H29"/>
    <mergeCell ref="B30:H30"/>
    <mergeCell ref="B31:H31"/>
    <mergeCell ref="B39:E39"/>
    <mergeCell ref="A46:J46"/>
    <mergeCell ref="J29:K29"/>
    <mergeCell ref="J31:K31"/>
    <mergeCell ref="L31:N31"/>
    <mergeCell ref="L29:N29"/>
    <mergeCell ref="A14:D14"/>
    <mergeCell ref="D8:K8"/>
    <mergeCell ref="D9:K9"/>
    <mergeCell ref="D10:K10"/>
    <mergeCell ref="I11:K11"/>
    <mergeCell ref="J28:K28"/>
    <mergeCell ref="J27:K27"/>
    <mergeCell ref="A15:D15"/>
    <mergeCell ref="A17:D17"/>
    <mergeCell ref="L28:N28"/>
    <mergeCell ref="A8:C8"/>
    <mergeCell ref="A9:C9"/>
    <mergeCell ref="A11:C11"/>
    <mergeCell ref="A16:D16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B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B00-000001000000}"/>
    <dataValidation allowBlank="1" showInputMessage="1" showErrorMessage="1" error="Please enter a four-digit code." promptTitle="WC Code" prompt="This must be a four-digit code." sqref="G39" xr:uid="{00000000-0002-0000-0B00-000002000000}"/>
    <dataValidation allowBlank="1" showInputMessage="1" showErrorMessage="1" promptTitle="Item No." prompt="This is a required entry." sqref="E14:H14" xr:uid="{00000000-0002-0000-0B00-000003000000}"/>
    <dataValidation allowBlank="1" showInputMessage="1" showErrorMessage="1" promptTitle="Employee Name" prompt="This is a required entry." sqref="E15:L15" xr:uid="{00000000-0002-0000-0B00-000004000000}"/>
    <dataValidation allowBlank="1" showInputMessage="1" showErrorMessage="1" promptTitle="Social Security No." prompt="This is a required entry. Please enter ONLY the last four digits." sqref="H16:L16" xr:uid="{00000000-0002-0000-0B00-000005000000}"/>
    <dataValidation allowBlank="1" showInputMessage="1" showErrorMessage="1" promptTitle="Trade" prompt="This is a required entry." sqref="P14:R14 J14:L14" xr:uid="{00000000-0002-0000-0B00-000006000000}"/>
    <dataValidation type="textLength" allowBlank="1" showInputMessage="1" showErrorMessage="1" prompt="If this applies, enter only ONE &quot;*&quot;." sqref="I21:I31" xr:uid="{00000000-0002-0000-0B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B00-000008000000}"/>
    <dataValidation allowBlank="1" showInputMessage="1" showErrorMessage="1" promptTitle="Total Benefits Per Hour " prompt="This field must be entered manually." sqref="Q32:R32" xr:uid="{00000000-0002-0000-0B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B00-00000A000000}">
      <formula1>4</formula1>
    </dataValidation>
    <dataValidation type="decimal" allowBlank="1" showInputMessage="1" showErrorMessage="1" promptTitle="Gross Pay YTD" prompt="This is a required entry." sqref="E17:G17" xr:uid="{00000000-0002-0000-0B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B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B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B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907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8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1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2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4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60"/>
      <c r="J16" s="260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267</v>
      </c>
      <c r="B57" s="235"/>
    </row>
  </sheetData>
  <sheetProtection algorithmName="SHA-512" hashValue="BVTOgmqIuWwwO/5NE9QfkEY/gcPdJBt+/yQO3gcGMybRPpAAyDFnPoyWH0m2VGVtCwiXwNfIwnQBUmho2Dc30w==" saltValue="L+RZXF5VeKXHVCUqWcT4xQ==" spinCount="100000" sheet="1" objects="1" scenarios="1" selectLockedCells="1"/>
  <mergeCells count="83">
    <mergeCell ref="B54:H54"/>
    <mergeCell ref="B29:H29"/>
    <mergeCell ref="B30:H30"/>
    <mergeCell ref="B31:H31"/>
    <mergeCell ref="B39:E39"/>
    <mergeCell ref="A41:H41"/>
    <mergeCell ref="A45:J45"/>
    <mergeCell ref="J31:K31"/>
    <mergeCell ref="E40:F40"/>
    <mergeCell ref="A32:F32"/>
    <mergeCell ref="B52:H52"/>
    <mergeCell ref="A46:J46"/>
    <mergeCell ref="J42:K42"/>
    <mergeCell ref="B40:D40"/>
    <mergeCell ref="G40:J40"/>
    <mergeCell ref="J29:K29"/>
    <mergeCell ref="O19:P19"/>
    <mergeCell ref="J21:K21"/>
    <mergeCell ref="Q6:R6"/>
    <mergeCell ref="J43:K43"/>
    <mergeCell ref="O43:P43"/>
    <mergeCell ref="O42:R42"/>
    <mergeCell ref="O32:P32"/>
    <mergeCell ref="P14:R14"/>
    <mergeCell ref="L26:N26"/>
    <mergeCell ref="P11:R11"/>
    <mergeCell ref="Q17:R18"/>
    <mergeCell ref="Q8:R8"/>
    <mergeCell ref="O6:P6"/>
    <mergeCell ref="A6:L6"/>
    <mergeCell ref="L20:N20"/>
    <mergeCell ref="L30:N30"/>
    <mergeCell ref="A15:D15"/>
    <mergeCell ref="E15:H15"/>
    <mergeCell ref="J14:L14"/>
    <mergeCell ref="A11:C11"/>
    <mergeCell ref="A14:D14"/>
    <mergeCell ref="E14:G14"/>
    <mergeCell ref="L52:Q52"/>
    <mergeCell ref="L23:N23"/>
    <mergeCell ref="L24:N24"/>
    <mergeCell ref="L50:Q50"/>
    <mergeCell ref="O45:P45"/>
    <mergeCell ref="Q45:R45"/>
    <mergeCell ref="L32:N32"/>
    <mergeCell ref="Q32:R32"/>
    <mergeCell ref="Q43:R43"/>
    <mergeCell ref="O39:P39"/>
    <mergeCell ref="O38:P38"/>
    <mergeCell ref="L31:N31"/>
    <mergeCell ref="L29:N29"/>
    <mergeCell ref="O17:P18"/>
    <mergeCell ref="A33:G33"/>
    <mergeCell ref="J22:K22"/>
    <mergeCell ref="J23:K23"/>
    <mergeCell ref="J24:K24"/>
    <mergeCell ref="J25:K25"/>
    <mergeCell ref="L28:N28"/>
    <mergeCell ref="L22:N22"/>
    <mergeCell ref="L25:N25"/>
    <mergeCell ref="L27:N27"/>
    <mergeCell ref="A17:D17"/>
    <mergeCell ref="A19:J19"/>
    <mergeCell ref="J26:K26"/>
    <mergeCell ref="L21:N21"/>
    <mergeCell ref="O20:R20"/>
    <mergeCell ref="Q19:R19"/>
    <mergeCell ref="J30:K30"/>
    <mergeCell ref="J28:K28"/>
    <mergeCell ref="A8:C8"/>
    <mergeCell ref="D8:K8"/>
    <mergeCell ref="D9:K9"/>
    <mergeCell ref="E16:F16"/>
    <mergeCell ref="A20:H20"/>
    <mergeCell ref="D10:K10"/>
    <mergeCell ref="A16:D16"/>
    <mergeCell ref="E17:G17"/>
    <mergeCell ref="J27:K27"/>
    <mergeCell ref="J20:K20"/>
    <mergeCell ref="B28:H28"/>
    <mergeCell ref="D11:F11"/>
    <mergeCell ref="I11:K11"/>
    <mergeCell ref="A9:C9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C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C00-000001000000}"/>
    <dataValidation allowBlank="1" showInputMessage="1" showErrorMessage="1" error="Please enter a four-digit code." promptTitle="WC Code" prompt="This must be a four-digit code." sqref="G39" xr:uid="{00000000-0002-0000-0C00-000002000000}"/>
    <dataValidation allowBlank="1" showInputMessage="1" showErrorMessage="1" promptTitle="Item No." prompt="This is a required entry." sqref="E14:H14" xr:uid="{00000000-0002-0000-0C00-000003000000}"/>
    <dataValidation allowBlank="1" showInputMessage="1" showErrorMessage="1" promptTitle="Employee Name" prompt="This is a required entry." sqref="E15:L15" xr:uid="{00000000-0002-0000-0C00-000004000000}"/>
    <dataValidation allowBlank="1" showInputMessage="1" showErrorMessage="1" promptTitle="Social Security No." prompt="This is a required entry. Please enter ONLY the last four digits." sqref="H16:L16" xr:uid="{00000000-0002-0000-0C00-000005000000}"/>
    <dataValidation allowBlank="1" showInputMessage="1" showErrorMessage="1" promptTitle="Trade" prompt="This is a required entry." sqref="P14:R14 J14:L14" xr:uid="{00000000-0002-0000-0C00-000006000000}"/>
    <dataValidation type="textLength" allowBlank="1" showInputMessage="1" showErrorMessage="1" prompt="If this applies, enter only ONE &quot;*&quot;." sqref="I21:I31" xr:uid="{00000000-0002-0000-0C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C00-000008000000}"/>
    <dataValidation allowBlank="1" showInputMessage="1" showErrorMessage="1" promptTitle="Total Benefits Per Hour " prompt="This field must be entered manually." sqref="Q32:R32" xr:uid="{00000000-0002-0000-0C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C00-00000A000000}">
      <formula1>4</formula1>
    </dataValidation>
    <dataValidation type="decimal" allowBlank="1" showInputMessage="1" showErrorMessage="1" promptTitle="Gross Pay YTD" prompt="This is a required entry." sqref="E17:G17" xr:uid="{00000000-0002-0000-0C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C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C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C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4931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2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5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6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5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293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306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ymguukY9Bo2sWWBifITTWYD+vKGUN3f0qjb8LkitUwdwV0XqsUdQp6ngZT7aCj0W/3fRv73Osx76uIXgU6ZGVg==" saltValue="Cl411VFom5t/54ZYzlGmcg==" spinCount="100000" sheet="1" objects="1" scenarios="1" selectLockedCells="1"/>
  <mergeCells count="83">
    <mergeCell ref="A8:C8"/>
    <mergeCell ref="A16:D16"/>
    <mergeCell ref="A17:D17"/>
    <mergeCell ref="A11:C11"/>
    <mergeCell ref="E14:G14"/>
    <mergeCell ref="D8:K8"/>
    <mergeCell ref="D9:K9"/>
    <mergeCell ref="E16:F16"/>
    <mergeCell ref="D10:K10"/>
    <mergeCell ref="A15:D15"/>
    <mergeCell ref="J14:L14"/>
    <mergeCell ref="D11:F11"/>
    <mergeCell ref="E17:G17"/>
    <mergeCell ref="A9:C9"/>
    <mergeCell ref="J28:K28"/>
    <mergeCell ref="B28:H28"/>
    <mergeCell ref="Q19:R19"/>
    <mergeCell ref="L26:N26"/>
    <mergeCell ref="A6:L6"/>
    <mergeCell ref="L22:N22"/>
    <mergeCell ref="Q8:R8"/>
    <mergeCell ref="P11:R11"/>
    <mergeCell ref="P14:R14"/>
    <mergeCell ref="A19:J19"/>
    <mergeCell ref="O6:P6"/>
    <mergeCell ref="Q6:R6"/>
    <mergeCell ref="A20:H20"/>
    <mergeCell ref="I11:K11"/>
    <mergeCell ref="E15:H15"/>
    <mergeCell ref="A14:D14"/>
    <mergeCell ref="J22:K22"/>
    <mergeCell ref="J23:K23"/>
    <mergeCell ref="J24:K24"/>
    <mergeCell ref="J25:K25"/>
    <mergeCell ref="J26:K26"/>
    <mergeCell ref="O32:P32"/>
    <mergeCell ref="J21:K21"/>
    <mergeCell ref="J29:K29"/>
    <mergeCell ref="L23:N23"/>
    <mergeCell ref="Q17:R18"/>
    <mergeCell ref="O17:P18"/>
    <mergeCell ref="O19:P19"/>
    <mergeCell ref="O20:R20"/>
    <mergeCell ref="J27:K27"/>
    <mergeCell ref="J20:K20"/>
    <mergeCell ref="J31:K31"/>
    <mergeCell ref="J30:K30"/>
    <mergeCell ref="L21:N21"/>
    <mergeCell ref="L20:N20"/>
    <mergeCell ref="L31:N31"/>
    <mergeCell ref="L29:N29"/>
    <mergeCell ref="L52:Q52"/>
    <mergeCell ref="L50:Q50"/>
    <mergeCell ref="O45:P45"/>
    <mergeCell ref="Q43:R43"/>
    <mergeCell ref="L24:N24"/>
    <mergeCell ref="L32:N32"/>
    <mergeCell ref="L27:N27"/>
    <mergeCell ref="O43:P43"/>
    <mergeCell ref="O42:R42"/>
    <mergeCell ref="O38:P38"/>
    <mergeCell ref="Q32:R32"/>
    <mergeCell ref="O39:P39"/>
    <mergeCell ref="L25:N25"/>
    <mergeCell ref="L28:N28"/>
    <mergeCell ref="Q45:R45"/>
    <mergeCell ref="L30:N30"/>
    <mergeCell ref="B54:H54"/>
    <mergeCell ref="B29:H29"/>
    <mergeCell ref="B30:H30"/>
    <mergeCell ref="B31:H31"/>
    <mergeCell ref="B39:E39"/>
    <mergeCell ref="A41:H41"/>
    <mergeCell ref="A32:F32"/>
    <mergeCell ref="E40:F40"/>
    <mergeCell ref="B52:H52"/>
    <mergeCell ref="B40:D40"/>
    <mergeCell ref="A46:J46"/>
    <mergeCell ref="A45:J45"/>
    <mergeCell ref="J42:K42"/>
    <mergeCell ref="J43:K43"/>
    <mergeCell ref="G40:J40"/>
    <mergeCell ref="A33:G33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D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D00-000001000000}"/>
    <dataValidation allowBlank="1" showInputMessage="1" showErrorMessage="1" error="Please enter a four-digit code." promptTitle="WC Code" prompt="This must be a four-digit code." sqref="G39" xr:uid="{00000000-0002-0000-0D00-000002000000}"/>
    <dataValidation allowBlank="1" showInputMessage="1" showErrorMessage="1" promptTitle="Item No." prompt="This is a required entry." sqref="E14:H14" xr:uid="{00000000-0002-0000-0D00-000003000000}"/>
    <dataValidation allowBlank="1" showInputMessage="1" showErrorMessage="1" promptTitle="Employee Name" prompt="This is a required entry." sqref="E15 I15:L15" xr:uid="{00000000-0002-0000-0D00-000004000000}"/>
    <dataValidation allowBlank="1" showInputMessage="1" showErrorMessage="1" promptTitle="Social Security No." prompt="This is a required entry. Please enter ONLY the last four digits." sqref="H16:L16" xr:uid="{00000000-0002-0000-0D00-000005000000}"/>
    <dataValidation allowBlank="1" showInputMessage="1" showErrorMessage="1" promptTitle="Trade" prompt="This is a required entry." sqref="P14:R14 J14:L14" xr:uid="{00000000-0002-0000-0D00-000006000000}"/>
    <dataValidation type="textLength" allowBlank="1" showInputMessage="1" showErrorMessage="1" prompt="If this applies, enter only ONE &quot;*&quot;." sqref="I21:I31" xr:uid="{00000000-0002-0000-0D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D00-000008000000}"/>
    <dataValidation allowBlank="1" showInputMessage="1" showErrorMessage="1" promptTitle="Total Benefits Per Hour " prompt="This field must be entered manually." sqref="Q32:R32" xr:uid="{00000000-0002-0000-0D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D00-00000A000000}">
      <formula1>4</formula1>
    </dataValidation>
    <dataValidation type="decimal" allowBlank="1" showInputMessage="1" showErrorMessage="1" promptTitle="Gross Pay YTD" prompt="This is a required entry." sqref="E17:G17" xr:uid="{00000000-0002-0000-0D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D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D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D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5955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6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9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0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 t="s">
        <v>268</v>
      </c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306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r7Db3zvSGO48X0pplfn7YVnOyJnJakQvlTWoEf3Rtme85poiLOQ6ZTIiiNboMrwneqZk/axZE6bWCz9KKz5eaA==" saltValue="adZzUVzjT1oCDHLqcmFEYg==" spinCount="100000" sheet="1" objects="1" scenarios="1" selectLockedCells="1"/>
  <mergeCells count="83">
    <mergeCell ref="B54:H54"/>
    <mergeCell ref="B29:H29"/>
    <mergeCell ref="B30:H30"/>
    <mergeCell ref="B31:H31"/>
    <mergeCell ref="B39:E39"/>
    <mergeCell ref="A41:H41"/>
    <mergeCell ref="A45:J45"/>
    <mergeCell ref="J31:K31"/>
    <mergeCell ref="E40:F40"/>
    <mergeCell ref="A32:F32"/>
    <mergeCell ref="B52:H52"/>
    <mergeCell ref="A46:J46"/>
    <mergeCell ref="J42:K42"/>
    <mergeCell ref="B40:D40"/>
    <mergeCell ref="G40:J40"/>
    <mergeCell ref="J29:K29"/>
    <mergeCell ref="O19:P19"/>
    <mergeCell ref="J21:K21"/>
    <mergeCell ref="Q6:R6"/>
    <mergeCell ref="J43:K43"/>
    <mergeCell ref="O43:P43"/>
    <mergeCell ref="O42:R42"/>
    <mergeCell ref="O32:P32"/>
    <mergeCell ref="P14:R14"/>
    <mergeCell ref="L26:N26"/>
    <mergeCell ref="P11:R11"/>
    <mergeCell ref="Q17:R18"/>
    <mergeCell ref="Q8:R8"/>
    <mergeCell ref="O6:P6"/>
    <mergeCell ref="A6:L6"/>
    <mergeCell ref="L20:N20"/>
    <mergeCell ref="L30:N30"/>
    <mergeCell ref="A15:D15"/>
    <mergeCell ref="E15:H15"/>
    <mergeCell ref="J14:L14"/>
    <mergeCell ref="A11:C11"/>
    <mergeCell ref="A14:D14"/>
    <mergeCell ref="E14:G14"/>
    <mergeCell ref="L52:Q52"/>
    <mergeCell ref="L23:N23"/>
    <mergeCell ref="L24:N24"/>
    <mergeCell ref="L50:Q50"/>
    <mergeCell ref="O45:P45"/>
    <mergeCell ref="Q45:R45"/>
    <mergeCell ref="L32:N32"/>
    <mergeCell ref="Q32:R32"/>
    <mergeCell ref="Q43:R43"/>
    <mergeCell ref="O39:P39"/>
    <mergeCell ref="O38:P38"/>
    <mergeCell ref="L31:N31"/>
    <mergeCell ref="L29:N29"/>
    <mergeCell ref="O17:P18"/>
    <mergeCell ref="A33:G33"/>
    <mergeCell ref="J22:K22"/>
    <mergeCell ref="J23:K23"/>
    <mergeCell ref="J24:K24"/>
    <mergeCell ref="J25:K25"/>
    <mergeCell ref="L28:N28"/>
    <mergeCell ref="L22:N22"/>
    <mergeCell ref="L25:N25"/>
    <mergeCell ref="L27:N27"/>
    <mergeCell ref="A17:D17"/>
    <mergeCell ref="A19:J19"/>
    <mergeCell ref="J26:K26"/>
    <mergeCell ref="L21:N21"/>
    <mergeCell ref="O20:R20"/>
    <mergeCell ref="Q19:R19"/>
    <mergeCell ref="J30:K30"/>
    <mergeCell ref="J28:K28"/>
    <mergeCell ref="A8:C8"/>
    <mergeCell ref="D8:K8"/>
    <mergeCell ref="D9:K9"/>
    <mergeCell ref="E16:F16"/>
    <mergeCell ref="A20:H20"/>
    <mergeCell ref="D10:K10"/>
    <mergeCell ref="A16:D16"/>
    <mergeCell ref="E17:G17"/>
    <mergeCell ref="J27:K27"/>
    <mergeCell ref="J20:K20"/>
    <mergeCell ref="B28:H28"/>
    <mergeCell ref="D11:F11"/>
    <mergeCell ref="I11:K11"/>
    <mergeCell ref="A9:C9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E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E00-000001000000}"/>
    <dataValidation allowBlank="1" showInputMessage="1" showErrorMessage="1" error="Please enter a four-digit code." promptTitle="WC Code" prompt="This must be a four-digit code." sqref="G39" xr:uid="{00000000-0002-0000-0E00-000002000000}"/>
    <dataValidation allowBlank="1" showInputMessage="1" showErrorMessage="1" promptTitle="Item No." prompt="This is a required entry." sqref="E14:H14" xr:uid="{00000000-0002-0000-0E00-000003000000}"/>
    <dataValidation allowBlank="1" showInputMessage="1" showErrorMessage="1" promptTitle="Employee Name" prompt="This is a required entry." sqref="E15:L15" xr:uid="{00000000-0002-0000-0E00-000004000000}"/>
    <dataValidation allowBlank="1" showInputMessage="1" showErrorMessage="1" promptTitle="Social Security No." prompt="This is a required entry. Please enter ONLY the last four digits." sqref="H16:L16" xr:uid="{00000000-0002-0000-0E00-000005000000}"/>
    <dataValidation allowBlank="1" showInputMessage="1" showErrorMessage="1" promptTitle="Trade" prompt="This is a required entry." sqref="P14:R14 J14:L14" xr:uid="{00000000-0002-0000-0E00-000006000000}"/>
    <dataValidation type="textLength" allowBlank="1" showInputMessage="1" showErrorMessage="1" prompt="If this applies, enter only ONE &quot;*&quot;." sqref="I21:I31" xr:uid="{00000000-0002-0000-0E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E00-000008000000}"/>
    <dataValidation allowBlank="1" showInputMessage="1" showErrorMessage="1" promptTitle="Total Benefits Per Hour " prompt="This field must be entered manually." sqref="Q32:R32" xr:uid="{00000000-0002-0000-0E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E00-00000A000000}">
      <formula1>4</formula1>
    </dataValidation>
    <dataValidation type="decimal" allowBlank="1" showInputMessage="1" showErrorMessage="1" promptTitle="Gross Pay YTD" prompt="This is a required entry." sqref="E17:G17" xr:uid="{00000000-0002-0000-0E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E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E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E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6979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0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3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4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7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306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dXYmKP8G344MfurQYOxf09UDWJp38bnWaBQNkHf6l1D06pe5NFlPTmBnTaBCtUJo/YWEm5HkSFFG4s1X2q7WXw==" saltValue="mXHEL+c2bOkBPXs1W/QS+Q==" spinCount="100000" sheet="1" objects="1" scenarios="1" selectLockedCells="1"/>
  <mergeCells count="83">
    <mergeCell ref="J28:K28"/>
    <mergeCell ref="J42:K42"/>
    <mergeCell ref="A33:G33"/>
    <mergeCell ref="Q32:R32"/>
    <mergeCell ref="E40:F40"/>
    <mergeCell ref="O39:P39"/>
    <mergeCell ref="A32:F32"/>
    <mergeCell ref="L32:N32"/>
    <mergeCell ref="Q43:R43"/>
    <mergeCell ref="O38:P38"/>
    <mergeCell ref="J24:K24"/>
    <mergeCell ref="P11:R11"/>
    <mergeCell ref="D9:K9"/>
    <mergeCell ref="O20:R20"/>
    <mergeCell ref="O17:P18"/>
    <mergeCell ref="Q17:R18"/>
    <mergeCell ref="Q19:R19"/>
    <mergeCell ref="O19:P19"/>
    <mergeCell ref="L31:N31"/>
    <mergeCell ref="L27:N27"/>
    <mergeCell ref="L30:N30"/>
    <mergeCell ref="J31:K31"/>
    <mergeCell ref="L29:N29"/>
    <mergeCell ref="L21:N21"/>
    <mergeCell ref="Q8:R8"/>
    <mergeCell ref="A6:L6"/>
    <mergeCell ref="J22:K22"/>
    <mergeCell ref="L52:Q52"/>
    <mergeCell ref="B52:H52"/>
    <mergeCell ref="L50:Q50"/>
    <mergeCell ref="O45:P45"/>
    <mergeCell ref="Q45:R45"/>
    <mergeCell ref="A45:J45"/>
    <mergeCell ref="Q6:R6"/>
    <mergeCell ref="J43:K43"/>
    <mergeCell ref="O43:P43"/>
    <mergeCell ref="O42:R42"/>
    <mergeCell ref="O32:P32"/>
    <mergeCell ref="J29:K29"/>
    <mergeCell ref="J30:K30"/>
    <mergeCell ref="O6:P6"/>
    <mergeCell ref="P14:R14"/>
    <mergeCell ref="J27:K27"/>
    <mergeCell ref="B54:H54"/>
    <mergeCell ref="B29:H29"/>
    <mergeCell ref="B30:H30"/>
    <mergeCell ref="B31:H31"/>
    <mergeCell ref="B39:E39"/>
    <mergeCell ref="G40:J40"/>
    <mergeCell ref="A46:J46"/>
    <mergeCell ref="A41:H41"/>
    <mergeCell ref="B40:D40"/>
    <mergeCell ref="L28:N28"/>
    <mergeCell ref="B28:H28"/>
    <mergeCell ref="L24:N24"/>
    <mergeCell ref="A16:D16"/>
    <mergeCell ref="J21:K21"/>
    <mergeCell ref="J26:K26"/>
    <mergeCell ref="L22:N22"/>
    <mergeCell ref="A19:J19"/>
    <mergeCell ref="J20:K20"/>
    <mergeCell ref="J25:K25"/>
    <mergeCell ref="L20:N20"/>
    <mergeCell ref="A20:H20"/>
    <mergeCell ref="L26:N26"/>
    <mergeCell ref="L25:N25"/>
    <mergeCell ref="L23:N23"/>
    <mergeCell ref="J23:K23"/>
    <mergeCell ref="A8:C8"/>
    <mergeCell ref="A9:C9"/>
    <mergeCell ref="A15:D15"/>
    <mergeCell ref="A17:D17"/>
    <mergeCell ref="A11:C11"/>
    <mergeCell ref="A14:D14"/>
    <mergeCell ref="D8:K8"/>
    <mergeCell ref="D10:K10"/>
    <mergeCell ref="E17:G17"/>
    <mergeCell ref="D11:F11"/>
    <mergeCell ref="I11:K11"/>
    <mergeCell ref="E15:H15"/>
    <mergeCell ref="E16:F16"/>
    <mergeCell ref="E14:G14"/>
    <mergeCell ref="J14:L14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F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F00-000001000000}"/>
    <dataValidation allowBlank="1" showInputMessage="1" showErrorMessage="1" error="Please enter a four-digit code." promptTitle="WC Code" prompt="This must be a four-digit code." sqref="G39" xr:uid="{00000000-0002-0000-0F00-000002000000}"/>
    <dataValidation allowBlank="1" showInputMessage="1" showErrorMessage="1" promptTitle="Item No." prompt="This is a required entry." sqref="E14:H14" xr:uid="{00000000-0002-0000-0F00-000003000000}"/>
    <dataValidation allowBlank="1" showInputMessage="1" showErrorMessage="1" promptTitle="Employee Name" prompt="This is a required entry." sqref="E15:L15" xr:uid="{00000000-0002-0000-0F00-000004000000}"/>
    <dataValidation allowBlank="1" showInputMessage="1" showErrorMessage="1" promptTitle="Social Security No." prompt="This is a required entry. Please enter ONLY the last four digits." sqref="H16:L16" xr:uid="{00000000-0002-0000-0F00-000005000000}"/>
    <dataValidation allowBlank="1" showInputMessage="1" showErrorMessage="1" promptTitle="Trade" prompt="This is a required entry." sqref="P14:R14 J14:L14" xr:uid="{00000000-0002-0000-0F00-000006000000}"/>
    <dataValidation type="textLength" allowBlank="1" showInputMessage="1" showErrorMessage="1" prompt="If this applies, enter only ONE &quot;*&quot;." sqref="I21:I31" xr:uid="{00000000-0002-0000-0F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F00-000008000000}"/>
    <dataValidation allowBlank="1" showInputMessage="1" showErrorMessage="1" promptTitle="Total Benefits Per Hour " prompt="This field must be entered manually." sqref="Q32:R32" xr:uid="{00000000-0002-0000-0F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F00-00000A000000}">
      <formula1>4</formula1>
    </dataValidation>
    <dataValidation type="decimal" allowBlank="1" showInputMessage="1" showErrorMessage="1" promptTitle="Gross Pay YTD" prompt="This is a required entry." sqref="E17:G17" xr:uid="{00000000-0002-0000-0F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F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F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F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003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4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7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8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4"/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306"/>
      <c r="O44" s="303"/>
      <c r="P44" s="303"/>
      <c r="Q44" s="305"/>
      <c r="R44" s="296"/>
    </row>
    <row r="45" spans="1:21" ht="17.25" customHeight="1" thickTop="1" thickBot="1" x14ac:dyDescent="0.25">
      <c r="A45" s="650" t="s">
        <v>159</v>
      </c>
      <c r="B45" s="651"/>
      <c r="C45" s="651"/>
      <c r="D45" s="651"/>
      <c r="E45" s="651"/>
      <c r="F45" s="651"/>
      <c r="G45" s="651"/>
      <c r="H45" s="651"/>
      <c r="I45" s="651"/>
      <c r="J45" s="651"/>
      <c r="K45" s="187"/>
      <c r="L45" s="187"/>
      <c r="M45" s="187"/>
      <c r="N45" s="225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A8OGhNCAfppUVy1+kT9bT5CHnv/E9PjrkXG0ofr+MH+6IlNelFC7cQEppEecy4OYEu27w8IdHwoQS7324ra3gw==" saltValue="DQ8eIJU9rJI4WGXy7CgsQw==" spinCount="100000" sheet="1" objects="1" scenarios="1" selectLockedCells="1"/>
  <mergeCells count="83">
    <mergeCell ref="B54:H54"/>
    <mergeCell ref="B29:H29"/>
    <mergeCell ref="B30:H30"/>
    <mergeCell ref="B31:H31"/>
    <mergeCell ref="B39:E39"/>
    <mergeCell ref="A41:H41"/>
    <mergeCell ref="A45:J45"/>
    <mergeCell ref="J31:K31"/>
    <mergeCell ref="E40:F40"/>
    <mergeCell ref="A32:F32"/>
    <mergeCell ref="B52:H52"/>
    <mergeCell ref="A46:J46"/>
    <mergeCell ref="J42:K42"/>
    <mergeCell ref="B40:D40"/>
    <mergeCell ref="G40:J40"/>
    <mergeCell ref="J29:K29"/>
    <mergeCell ref="O19:P19"/>
    <mergeCell ref="J21:K21"/>
    <mergeCell ref="Q6:R6"/>
    <mergeCell ref="J43:K43"/>
    <mergeCell ref="O43:P43"/>
    <mergeCell ref="O42:R42"/>
    <mergeCell ref="O32:P32"/>
    <mergeCell ref="P14:R14"/>
    <mergeCell ref="L26:N26"/>
    <mergeCell ref="P11:R11"/>
    <mergeCell ref="Q17:R18"/>
    <mergeCell ref="Q8:R8"/>
    <mergeCell ref="O6:P6"/>
    <mergeCell ref="A6:L6"/>
    <mergeCell ref="L20:N20"/>
    <mergeCell ref="L30:N30"/>
    <mergeCell ref="A15:D15"/>
    <mergeCell ref="E15:H15"/>
    <mergeCell ref="J14:L14"/>
    <mergeCell ref="A11:C11"/>
    <mergeCell ref="A14:D14"/>
    <mergeCell ref="E14:G14"/>
    <mergeCell ref="L52:Q52"/>
    <mergeCell ref="L23:N23"/>
    <mergeCell ref="L24:N24"/>
    <mergeCell ref="L50:Q50"/>
    <mergeCell ref="O45:P45"/>
    <mergeCell ref="Q45:R45"/>
    <mergeCell ref="L32:N32"/>
    <mergeCell ref="Q32:R32"/>
    <mergeCell ref="Q43:R43"/>
    <mergeCell ref="O39:P39"/>
    <mergeCell ref="O38:P38"/>
    <mergeCell ref="L31:N31"/>
    <mergeCell ref="L29:N29"/>
    <mergeCell ref="O17:P18"/>
    <mergeCell ref="A33:G33"/>
    <mergeCell ref="J22:K22"/>
    <mergeCell ref="J23:K23"/>
    <mergeCell ref="J24:K24"/>
    <mergeCell ref="J25:K25"/>
    <mergeCell ref="L28:N28"/>
    <mergeCell ref="L22:N22"/>
    <mergeCell ref="L25:N25"/>
    <mergeCell ref="L27:N27"/>
    <mergeCell ref="A17:D17"/>
    <mergeCell ref="A19:J19"/>
    <mergeCell ref="J26:K26"/>
    <mergeCell ref="L21:N21"/>
    <mergeCell ref="O20:R20"/>
    <mergeCell ref="Q19:R19"/>
    <mergeCell ref="J30:K30"/>
    <mergeCell ref="J28:K28"/>
    <mergeCell ref="A8:C8"/>
    <mergeCell ref="D8:K8"/>
    <mergeCell ref="D9:K9"/>
    <mergeCell ref="E16:F16"/>
    <mergeCell ref="A20:H20"/>
    <mergeCell ref="D10:K10"/>
    <mergeCell ref="A16:D16"/>
    <mergeCell ref="E17:G17"/>
    <mergeCell ref="J27:K27"/>
    <mergeCell ref="J20:K20"/>
    <mergeCell ref="B28:H28"/>
    <mergeCell ref="D11:F11"/>
    <mergeCell ref="I11:K11"/>
    <mergeCell ref="A9:C9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10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1000-000001000000}"/>
    <dataValidation allowBlank="1" showInputMessage="1" showErrorMessage="1" error="Please enter a four-digit code." promptTitle="WC Code" prompt="This must be a four-digit code." sqref="G39" xr:uid="{00000000-0002-0000-1000-000002000000}"/>
    <dataValidation allowBlank="1" showInputMessage="1" showErrorMessage="1" promptTitle="Item No." prompt="This is a required entry." sqref="E14:H14" xr:uid="{00000000-0002-0000-1000-000003000000}"/>
    <dataValidation allowBlank="1" showInputMessage="1" showErrorMessage="1" promptTitle="Employee Name" prompt="This is a required entry." sqref="E15:L15" xr:uid="{00000000-0002-0000-1000-000004000000}"/>
    <dataValidation allowBlank="1" showInputMessage="1" showErrorMessage="1" promptTitle="Social Security No." prompt="This is a required entry. Please enter ONLY the last four digits." sqref="H16:L16" xr:uid="{00000000-0002-0000-1000-000005000000}"/>
    <dataValidation allowBlank="1" showInputMessage="1" showErrorMessage="1" promptTitle="Trade" prompt="This is a required entry." sqref="P14:R14 J14:L14" xr:uid="{00000000-0002-0000-1000-000006000000}"/>
    <dataValidation type="textLength" allowBlank="1" showInputMessage="1" showErrorMessage="1" prompt="If this applies, enter only ONE &quot;*&quot;." sqref="I21:I31" xr:uid="{00000000-0002-0000-10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1000-000008000000}"/>
    <dataValidation allowBlank="1" showInputMessage="1" showErrorMessage="1" promptTitle="Total Benefits Per Hour " prompt="This field must be entered manually." sqref="Q32:R32" xr:uid="{00000000-0002-0000-10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1000-00000A000000}">
      <formula1>4</formula1>
    </dataValidation>
    <dataValidation type="decimal" allowBlank="1" showInputMessage="1" showErrorMessage="1" promptTitle="Gross Pay YTD" prompt="This is a required entry." sqref="E17:G17" xr:uid="{00000000-0002-0000-10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10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10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10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9027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8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1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2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8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181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Q9" s="263" t="s">
        <v>189</v>
      </c>
      <c r="R9" s="272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52">
        <f>'BDC 125E'!P11</f>
        <v>0</v>
      </c>
      <c r="Q11" s="652"/>
      <c r="R11" s="653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87"/>
      <c r="Q12" s="187"/>
      <c r="R12" s="188"/>
    </row>
    <row r="13" spans="1:23" ht="16.5" customHeight="1" thickTop="1" x14ac:dyDescent="0.2">
      <c r="A13" s="189" t="s">
        <v>220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1"/>
      <c r="O13" s="190"/>
      <c r="P13" s="191"/>
      <c r="Q13" s="192"/>
      <c r="R13" s="193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60"/>
      <c r="J16" s="260"/>
      <c r="K16" s="260"/>
      <c r="L16" s="249"/>
      <c r="M16" s="194"/>
      <c r="N16" s="195"/>
      <c r="O16" s="244"/>
      <c r="P16" s="244"/>
      <c r="Q16" s="191"/>
      <c r="R16" s="243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18"/>
      <c r="R32" s="619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32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33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34"/>
      <c r="H39" s="209"/>
      <c r="I39" s="183"/>
      <c r="J39" s="218"/>
      <c r="K39" s="183" t="s">
        <v>155</v>
      </c>
      <c r="L39" s="333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25"/>
      <c r="F40" s="625"/>
      <c r="G40" s="562" t="s">
        <v>226</v>
      </c>
      <c r="H40" s="562"/>
      <c r="I40" s="562"/>
      <c r="J40" s="562"/>
      <c r="K40" s="183" t="s">
        <v>155</v>
      </c>
      <c r="L40" s="332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1"/>
      <c r="P44" s="301"/>
      <c r="Q44" s="302"/>
      <c r="R44" s="297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230</v>
      </c>
      <c r="O45" s="571" t="str">
        <f>IF(E17&lt;1," ",SUM(O19,O32,O39,O43))</f>
        <v xml:space="preserve"> </v>
      </c>
      <c r="P45" s="571"/>
      <c r="Q45" s="572" t="str">
        <f>IF(E17&lt;1,"  ",SUM(O39,Q19,Q32,Q43))</f>
        <v xml:space="preserve">  </v>
      </c>
      <c r="R45" s="572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555"/>
      <c r="C52" s="555"/>
      <c r="D52" s="555"/>
      <c r="E52" s="555"/>
      <c r="F52" s="555"/>
      <c r="G52" s="555"/>
      <c r="H52" s="555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555"/>
      <c r="C54" s="555"/>
      <c r="D54" s="555"/>
      <c r="E54" s="555"/>
      <c r="F54" s="555"/>
      <c r="G54" s="555"/>
      <c r="H54" s="555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L90AzXJKEEEPOe9Icq9JLCp0qw+N9kyp+C1hjPUZFjLSWRtNe+Lc99TJ9OPNJYt4/0a5jbs+rshgOfU5ZJsMhw==" saltValue="jhdR2Gluoy6hb5IAB7Vjjw==" spinCount="100000" sheet="1" objects="1" scenarios="1" selectLockedCells="1"/>
  <mergeCells count="83">
    <mergeCell ref="J42:K42"/>
    <mergeCell ref="O42:R42"/>
    <mergeCell ref="J43:K43"/>
    <mergeCell ref="O43:P43"/>
    <mergeCell ref="Q43:R43"/>
    <mergeCell ref="B54:H54"/>
    <mergeCell ref="A45:J45"/>
    <mergeCell ref="O45:P45"/>
    <mergeCell ref="Q45:R45"/>
    <mergeCell ref="A46:J46"/>
    <mergeCell ref="L50:Q50"/>
    <mergeCell ref="B52:H52"/>
    <mergeCell ref="L52:Q52"/>
    <mergeCell ref="A41:H41"/>
    <mergeCell ref="A32:F32"/>
    <mergeCell ref="L32:N32"/>
    <mergeCell ref="O32:P32"/>
    <mergeCell ref="Q32:R32"/>
    <mergeCell ref="A33:G33"/>
    <mergeCell ref="O38:P38"/>
    <mergeCell ref="B39:E39"/>
    <mergeCell ref="O39:P39"/>
    <mergeCell ref="B40:D40"/>
    <mergeCell ref="E40:F40"/>
    <mergeCell ref="G40:J40"/>
    <mergeCell ref="B30:H30"/>
    <mergeCell ref="J30:K30"/>
    <mergeCell ref="L30:N30"/>
    <mergeCell ref="B31:H31"/>
    <mergeCell ref="J31:K31"/>
    <mergeCell ref="L31:N31"/>
    <mergeCell ref="B29:H29"/>
    <mergeCell ref="J29:K29"/>
    <mergeCell ref="L29:N29"/>
    <mergeCell ref="J24:K24"/>
    <mergeCell ref="L24:N24"/>
    <mergeCell ref="J25:K25"/>
    <mergeCell ref="L25:N25"/>
    <mergeCell ref="J26:K26"/>
    <mergeCell ref="L26:N26"/>
    <mergeCell ref="J27:K27"/>
    <mergeCell ref="L27:N27"/>
    <mergeCell ref="B28:H28"/>
    <mergeCell ref="J28:K28"/>
    <mergeCell ref="L28:N28"/>
    <mergeCell ref="J21:K21"/>
    <mergeCell ref="L21:N21"/>
    <mergeCell ref="J22:K22"/>
    <mergeCell ref="L22:N22"/>
    <mergeCell ref="J23:K23"/>
    <mergeCell ref="L23:N23"/>
    <mergeCell ref="A19:J19"/>
    <mergeCell ref="O19:P19"/>
    <mergeCell ref="Q19:R19"/>
    <mergeCell ref="A20:H20"/>
    <mergeCell ref="J20:K20"/>
    <mergeCell ref="L20:N20"/>
    <mergeCell ref="O20:R20"/>
    <mergeCell ref="Q17:R18"/>
    <mergeCell ref="P11:R11"/>
    <mergeCell ref="A14:D14"/>
    <mergeCell ref="E14:G14"/>
    <mergeCell ref="P14:R14"/>
    <mergeCell ref="A15:D15"/>
    <mergeCell ref="E15:H15"/>
    <mergeCell ref="J14:L14"/>
    <mergeCell ref="A16:D16"/>
    <mergeCell ref="E16:F16"/>
    <mergeCell ref="A17:D17"/>
    <mergeCell ref="E17:G17"/>
    <mergeCell ref="O17:P18"/>
    <mergeCell ref="A9:C9"/>
    <mergeCell ref="D9:K9"/>
    <mergeCell ref="D10:K10"/>
    <mergeCell ref="A11:C11"/>
    <mergeCell ref="D11:F11"/>
    <mergeCell ref="I11:K11"/>
    <mergeCell ref="A6:L6"/>
    <mergeCell ref="O6:P6"/>
    <mergeCell ref="Q6:R6"/>
    <mergeCell ref="A8:C8"/>
    <mergeCell ref="D8:K8"/>
    <mergeCell ref="Q8:R8"/>
  </mergeCells>
  <dataValidations count="16"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1100-000000000000}"/>
    <dataValidation allowBlank="1" showInputMessage="1" showErrorMessage="1" promptTitle="Total Labor Rate- Regular Base" prompt="If this total is blank, check to make sure you have entered Gross Pay Year-to-Date." sqref="O45:P45" xr:uid="{00000000-0002-0000-1100-000001000000}"/>
    <dataValidation type="textLength" operator="equal" allowBlank="1" showInputMessage="1" showErrorMessage="1" error="Please enter two digits for year." promptTitle="Year" prompt="This is a required entry. Please enter two digits." sqref="K17" xr:uid="{00000000-0002-0000-1100-000002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1100-000003000000}">
      <formula1>2</formula1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1100-000004000000}">
      <formula1>2</formula1>
    </dataValidation>
    <dataValidation type="textLength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1100-000005000000}">
      <formula1>4</formula1>
      <formula2>4</formula2>
    </dataValidation>
    <dataValidation allowBlank="1" showInputMessage="1" showErrorMessage="1" prompt="Please enter county." sqref="P11:R11" xr:uid="{00000000-0002-0000-1100-000006000000}"/>
    <dataValidation allowBlank="1" showInputMessage="1" showErrorMessage="1" promptTitle="Total Benefits Per Hour " prompt="This field must be entered manually." sqref="Q32:R32" xr:uid="{00000000-0002-0000-1100-000007000000}"/>
    <dataValidation allowBlank="1" showInputMessage="1" showErrorMessage="1" promptTitle="Social Security No." prompt="This is a required entry. Please enter only the last four digits." sqref="G16" xr:uid="{00000000-0002-0000-1100-000008000000}"/>
    <dataValidation type="textLength" allowBlank="1" showInputMessage="1" showErrorMessage="1" prompt="If this applies, enter only ONE &quot;*&quot;." sqref="I21:I31" xr:uid="{00000000-0002-0000-1100-000009000000}">
      <formula1>0</formula1>
      <formula2>1</formula2>
    </dataValidation>
    <dataValidation allowBlank="1" showInputMessage="1" showErrorMessage="1" promptTitle="Trade" prompt="This is a required entry." sqref="P14:R14 J14:L14" xr:uid="{00000000-0002-0000-1100-00000A000000}"/>
    <dataValidation type="decimal" allowBlank="1" showInputMessage="1" showErrorMessage="1" promptTitle="Gross Pay YTD" prompt="This is a required entry." sqref="E17:G17" xr:uid="{00000000-0002-0000-1100-00000B000000}">
      <formula1>0</formula1>
      <formula2>500000.99</formula2>
    </dataValidation>
    <dataValidation allowBlank="1" showInputMessage="1" showErrorMessage="1" promptTitle="Social Security No." prompt="This is a required entry. Please enter ONLY the last four digits." sqref="H16:L16" xr:uid="{00000000-0002-0000-1100-00000C000000}"/>
    <dataValidation allowBlank="1" showInputMessage="1" showErrorMessage="1" promptTitle="Employee Name" prompt="This is a required entry." sqref="E15:L15" xr:uid="{00000000-0002-0000-1100-00000D000000}"/>
    <dataValidation allowBlank="1" showInputMessage="1" showErrorMessage="1" promptTitle="Item No." prompt="This is a required entry." sqref="E14:H14" xr:uid="{00000000-0002-0000-1100-00000E000000}"/>
    <dataValidation type="textLength" operator="equal" allowBlank="1" showInputMessage="1" showErrorMessage="1" error="Please enter a four-digit code." promptTitle="WC Code" prompt="This must be a four-digit code." sqref="G39" xr:uid="{00000000-0002-0000-1100-00000F000000}">
      <formula1>4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0051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2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4" r:id="rId6" name="Check Box 6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5" r:id="rId7" name="Check Box 7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9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54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54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306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SWAn8CJLNSQYCKV2ch4ACaaMjwEy7jCs9Ft2y/ZJjuOA60r6OSZ5yLRfOsLF6HHRg8BE9WrT4hkdq0hyHiYRxA==" saltValue="Ppx3B8lKJi2ckF0Gzq3dCw==" spinCount="100000" sheet="1" objects="1" scenarios="1" selectLockedCells="1"/>
  <mergeCells count="83">
    <mergeCell ref="A6:L6"/>
    <mergeCell ref="O6:P6"/>
    <mergeCell ref="Q6:R6"/>
    <mergeCell ref="A8:C8"/>
    <mergeCell ref="D8:K8"/>
    <mergeCell ref="Q8:R8"/>
    <mergeCell ref="A9:C9"/>
    <mergeCell ref="D9:K9"/>
    <mergeCell ref="D10:K10"/>
    <mergeCell ref="A11:C11"/>
    <mergeCell ref="D11:F11"/>
    <mergeCell ref="I11:K11"/>
    <mergeCell ref="Q17:R18"/>
    <mergeCell ref="P11:R11"/>
    <mergeCell ref="A14:D14"/>
    <mergeCell ref="E14:G14"/>
    <mergeCell ref="P14:R14"/>
    <mergeCell ref="A15:D15"/>
    <mergeCell ref="E15:H15"/>
    <mergeCell ref="A16:D16"/>
    <mergeCell ref="E16:F16"/>
    <mergeCell ref="A17:D17"/>
    <mergeCell ref="E17:G17"/>
    <mergeCell ref="O17:P18"/>
    <mergeCell ref="J14:L14"/>
    <mergeCell ref="A19:J19"/>
    <mergeCell ref="O19:P19"/>
    <mergeCell ref="Q19:R19"/>
    <mergeCell ref="A20:H20"/>
    <mergeCell ref="J20:K20"/>
    <mergeCell ref="L20:N20"/>
    <mergeCell ref="O20:R20"/>
    <mergeCell ref="J21:K21"/>
    <mergeCell ref="L21:N21"/>
    <mergeCell ref="J22:K22"/>
    <mergeCell ref="L22:N22"/>
    <mergeCell ref="J23:K23"/>
    <mergeCell ref="L23:N23"/>
    <mergeCell ref="B29:H29"/>
    <mergeCell ref="J29:K29"/>
    <mergeCell ref="L29:N29"/>
    <mergeCell ref="J24:K24"/>
    <mergeCell ref="L24:N24"/>
    <mergeCell ref="J25:K25"/>
    <mergeCell ref="L25:N25"/>
    <mergeCell ref="J26:K26"/>
    <mergeCell ref="L26:N26"/>
    <mergeCell ref="J27:K27"/>
    <mergeCell ref="L27:N27"/>
    <mergeCell ref="B28:H28"/>
    <mergeCell ref="J28:K28"/>
    <mergeCell ref="L28:N28"/>
    <mergeCell ref="B30:H30"/>
    <mergeCell ref="J30:K30"/>
    <mergeCell ref="L30:N30"/>
    <mergeCell ref="B31:H31"/>
    <mergeCell ref="J31:K31"/>
    <mergeCell ref="L31:N31"/>
    <mergeCell ref="Q32:R32"/>
    <mergeCell ref="A33:G33"/>
    <mergeCell ref="B39:E39"/>
    <mergeCell ref="O39:P39"/>
    <mergeCell ref="B40:D40"/>
    <mergeCell ref="E40:F40"/>
    <mergeCell ref="G40:J40"/>
    <mergeCell ref="O38:P38"/>
    <mergeCell ref="A32:F32"/>
    <mergeCell ref="L32:N32"/>
    <mergeCell ref="O32:P32"/>
    <mergeCell ref="A41:H41"/>
    <mergeCell ref="J42:K42"/>
    <mergeCell ref="O42:R42"/>
    <mergeCell ref="J43:K43"/>
    <mergeCell ref="O43:P43"/>
    <mergeCell ref="Q43:R43"/>
    <mergeCell ref="B54:H54"/>
    <mergeCell ref="A45:J45"/>
    <mergeCell ref="O45:P45"/>
    <mergeCell ref="Q45:R45"/>
    <mergeCell ref="A46:J46"/>
    <mergeCell ref="L50:Q50"/>
    <mergeCell ref="B52:H52"/>
    <mergeCell ref="L52:Q52"/>
  </mergeCells>
  <dataValidations count="15"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1200-000000000000}"/>
    <dataValidation allowBlank="1" showInputMessage="1" showErrorMessage="1" promptTitle="Total Labor Rate- Regular Base" prompt="If this total is blank, check to make sure you have entered Gross Pay Year-to-Date." sqref="O45:P45" xr:uid="{00000000-0002-0000-1200-000001000000}"/>
    <dataValidation type="textLength" operator="equal" allowBlank="1" showInputMessage="1" showErrorMessage="1" error="Please enter two digits for year." promptTitle="Year" prompt="This is a required entry. Please enter two digits." sqref="K17" xr:uid="{00000000-0002-0000-1200-000002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1200-000003000000}">
      <formula1>2</formula1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1200-000004000000}">
      <formula1>2</formula1>
    </dataValidation>
    <dataValidation type="decimal" allowBlank="1" showInputMessage="1" showErrorMessage="1" promptTitle="Gross Pay YTD" prompt="This is a required entry." sqref="E17:G17" xr:uid="{00000000-0002-0000-1200-000005000000}">
      <formula1>0</formula1>
      <formula2>500000.99</formula2>
    </dataValidation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1200-000006000000}">
      <formula1>4</formula1>
    </dataValidation>
    <dataValidation allowBlank="1" showInputMessage="1" showErrorMessage="1" promptTitle="Total Benefits Per Hour " prompt="This field must be entered manually." sqref="Q32:R32" xr:uid="{00000000-0002-0000-1200-000007000000}"/>
    <dataValidation allowBlank="1" showInputMessage="1" showErrorMessage="1" promptTitle="Social Security No." prompt="This is a required entry. Please enter only the last four digits." sqref="G16" xr:uid="{00000000-0002-0000-1200-000008000000}"/>
    <dataValidation type="textLength" allowBlank="1" showInputMessage="1" showErrorMessage="1" prompt="If this applies, enter only ONE &quot;*&quot;." sqref="I21:I31" xr:uid="{00000000-0002-0000-1200-000009000000}">
      <formula1>0</formula1>
      <formula2>1</formula2>
    </dataValidation>
    <dataValidation allowBlank="1" showInputMessage="1" showErrorMessage="1" promptTitle="Trade" prompt="This is a required entry." sqref="P14:R14 J14:L14" xr:uid="{00000000-0002-0000-1200-00000A000000}"/>
    <dataValidation allowBlank="1" showInputMessage="1" showErrorMessage="1" promptTitle="Social Security No." prompt="This is a required entry. Please enter ONLY the last four digits." sqref="H16:L16" xr:uid="{00000000-0002-0000-1200-00000B000000}"/>
    <dataValidation allowBlank="1" showInputMessage="1" showErrorMessage="1" promptTitle="Employee Name" prompt="This is a required entry." sqref="E15:L15" xr:uid="{00000000-0002-0000-1200-00000C000000}"/>
    <dataValidation allowBlank="1" showInputMessage="1" showErrorMessage="1" promptTitle="Item No." prompt="This is a required entry." sqref="E14:H14" xr:uid="{00000000-0002-0000-1200-00000D000000}"/>
    <dataValidation allowBlank="1" showInputMessage="1" showErrorMessage="1" error="Please enter a four-digit code." promptTitle="WC Code" prompt="This must be a four-digit code." sqref="G39" xr:uid="{00000000-0002-0000-1200-00000E000000}"/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1075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6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8" r:id="rId6" name="Check Box 6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9" r:id="rId7" name="Check Box 7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7:R46"/>
  <sheetViews>
    <sheetView showGridLines="0" showRowColHeaders="0" showZeros="0" topLeftCell="A4" zoomScaleNormal="100" zoomScaleSheetLayoutView="100" workbookViewId="0">
      <selection activeCell="F30" sqref="F30"/>
    </sheetView>
  </sheetViews>
  <sheetFormatPr defaultRowHeight="12.75" x14ac:dyDescent="0.2"/>
  <cols>
    <col min="1" max="1" width="0.7109375" customWidth="1"/>
    <col min="2" max="2" width="10.85546875" bestFit="1" customWidth="1"/>
    <col min="3" max="3" width="4.85546875" customWidth="1"/>
    <col min="4" max="5" width="6.7109375" customWidth="1"/>
    <col min="6" max="6" width="6" customWidth="1"/>
    <col min="7" max="8" width="5.28515625" customWidth="1"/>
    <col min="9" max="9" width="13.140625" customWidth="1"/>
    <col min="10" max="10" width="6.7109375" customWidth="1"/>
    <col min="11" max="12" width="5.28515625" customWidth="1"/>
    <col min="13" max="14" width="6.7109375" customWidth="1"/>
    <col min="15" max="15" width="2.28515625" customWidth="1"/>
    <col min="16" max="16" width="6.7109375" customWidth="1"/>
    <col min="17" max="17" width="6.140625" customWidth="1"/>
    <col min="18" max="18" width="0.7109375" customWidth="1"/>
  </cols>
  <sheetData>
    <row r="7" spans="1:18" ht="24.75" customHeight="1" x14ac:dyDescent="0.3">
      <c r="A7" s="550" t="s">
        <v>191</v>
      </c>
      <c r="B7" s="550"/>
      <c r="C7" s="550"/>
      <c r="D7" s="550"/>
      <c r="E7" s="550"/>
      <c r="F7" s="550"/>
      <c r="G7" s="550"/>
      <c r="H7" s="550"/>
      <c r="I7" s="550"/>
      <c r="J7" s="550"/>
      <c r="K7" s="1"/>
      <c r="L7" s="1"/>
      <c r="M7" s="489" t="s">
        <v>0</v>
      </c>
      <c r="N7" s="489"/>
      <c r="O7" s="547">
        <f>'BDC 274'!U7</f>
        <v>0</v>
      </c>
      <c r="P7" s="548"/>
      <c r="Q7" s="548"/>
      <c r="R7" s="1"/>
    </row>
    <row r="8" spans="1:18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8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75"/>
      <c r="L9" s="62"/>
      <c r="M9" s="86"/>
      <c r="N9" s="552" t="s">
        <v>2</v>
      </c>
      <c r="O9" s="552"/>
      <c r="P9" s="551">
        <f>'BDC 274'!V9</f>
        <v>0</v>
      </c>
      <c r="Q9" s="551"/>
      <c r="R9" s="55"/>
    </row>
    <row r="10" spans="1:18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1"/>
      <c r="L10" s="1"/>
      <c r="M10" s="464" t="s">
        <v>189</v>
      </c>
      <c r="N10" s="464"/>
      <c r="O10" s="464"/>
      <c r="P10" s="549">
        <f>'BDC 274'!V10</f>
        <v>0</v>
      </c>
      <c r="Q10" s="549"/>
      <c r="R10" s="8"/>
    </row>
    <row r="11" spans="1:18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464" t="s">
        <v>16</v>
      </c>
      <c r="L11" s="464"/>
      <c r="M11" s="546">
        <f>'BDC 274'!S11</f>
        <v>0</v>
      </c>
      <c r="N11" s="546"/>
      <c r="O11" s="31" t="s">
        <v>4</v>
      </c>
      <c r="P11" s="546">
        <f>'BDC 274'!V11</f>
        <v>0</v>
      </c>
      <c r="Q11" s="546"/>
      <c r="R11" s="17"/>
    </row>
    <row r="12" spans="1:18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529"/>
      <c r="G12" s="23" t="s">
        <v>6</v>
      </c>
      <c r="H12" s="529">
        <f>'BDC 274'!K12</f>
        <v>0</v>
      </c>
      <c r="I12" s="529"/>
      <c r="J12" s="4"/>
      <c r="K12" s="4"/>
      <c r="L12" s="4"/>
      <c r="M12" s="266"/>
      <c r="N12" s="267"/>
      <c r="O12" s="267"/>
      <c r="P12" s="267"/>
      <c r="Q12" s="4"/>
      <c r="R12" s="8"/>
    </row>
    <row r="13" spans="1:18" ht="11.25" customHeight="1" thickBot="1" x14ac:dyDescent="0.25">
      <c r="A13" s="18"/>
      <c r="B13" s="13"/>
      <c r="C13" s="13"/>
      <c r="D13" s="5"/>
      <c r="E13" s="5"/>
      <c r="F13" s="5"/>
      <c r="G13" s="5"/>
      <c r="H13" s="24"/>
      <c r="I13" s="24"/>
      <c r="J13" s="5"/>
      <c r="K13" s="5"/>
      <c r="L13" s="5"/>
      <c r="M13" s="5"/>
      <c r="N13" s="5"/>
      <c r="O13" s="5"/>
      <c r="P13" s="5"/>
      <c r="Q13" s="5"/>
      <c r="R13" s="6"/>
    </row>
    <row r="14" spans="1:18" ht="13.5" customHeight="1" thickBot="1" x14ac:dyDescent="0.25">
      <c r="A14" s="501" t="s">
        <v>169</v>
      </c>
      <c r="B14" s="502"/>
      <c r="C14" s="505" t="s">
        <v>203</v>
      </c>
      <c r="D14" s="506"/>
      <c r="E14" s="507"/>
      <c r="F14" s="533" t="s">
        <v>19</v>
      </c>
      <c r="G14" s="542"/>
      <c r="H14" s="542"/>
      <c r="I14" s="543"/>
      <c r="J14" s="533" t="s">
        <v>81</v>
      </c>
      <c r="K14" s="534"/>
      <c r="L14" s="534"/>
      <c r="M14" s="534"/>
      <c r="N14" s="535"/>
      <c r="O14" s="495" t="s">
        <v>85</v>
      </c>
      <c r="P14" s="496"/>
      <c r="Q14" s="496"/>
      <c r="R14" s="497"/>
    </row>
    <row r="15" spans="1:18" x14ac:dyDescent="0.2">
      <c r="A15" s="503"/>
      <c r="B15" s="504"/>
      <c r="C15" s="508"/>
      <c r="D15" s="509"/>
      <c r="E15" s="510"/>
      <c r="F15" s="536" t="s">
        <v>21</v>
      </c>
      <c r="G15" s="505" t="s">
        <v>170</v>
      </c>
      <c r="H15" s="511"/>
      <c r="I15" s="544" t="s">
        <v>83</v>
      </c>
      <c r="J15" s="536" t="s">
        <v>21</v>
      </c>
      <c r="K15" s="505" t="s">
        <v>170</v>
      </c>
      <c r="L15" s="511"/>
      <c r="M15" s="538" t="s">
        <v>83</v>
      </c>
      <c r="N15" s="539"/>
      <c r="O15" s="498"/>
      <c r="P15" s="499"/>
      <c r="Q15" s="499"/>
      <c r="R15" s="500"/>
    </row>
    <row r="16" spans="1:18" ht="8.25" customHeight="1" x14ac:dyDescent="0.2">
      <c r="A16" s="503"/>
      <c r="B16" s="504"/>
      <c r="C16" s="508"/>
      <c r="D16" s="509"/>
      <c r="E16" s="510"/>
      <c r="F16" s="537"/>
      <c r="G16" s="512"/>
      <c r="H16" s="513"/>
      <c r="I16" s="545"/>
      <c r="J16" s="537"/>
      <c r="K16" s="512"/>
      <c r="L16" s="513"/>
      <c r="M16" s="540"/>
      <c r="N16" s="541"/>
      <c r="O16" s="498"/>
      <c r="P16" s="499"/>
      <c r="Q16" s="499"/>
      <c r="R16" s="500"/>
    </row>
    <row r="17" spans="1:18" ht="3" customHeight="1" x14ac:dyDescent="0.2">
      <c r="A17" s="69"/>
      <c r="B17" s="66"/>
      <c r="C17" s="32"/>
      <c r="D17" s="33"/>
      <c r="E17" s="36"/>
      <c r="F17" s="45"/>
      <c r="G17" s="46"/>
      <c r="H17" s="47"/>
      <c r="I17" s="48"/>
      <c r="J17" s="45"/>
      <c r="K17" s="46"/>
      <c r="L17" s="47"/>
      <c r="M17" s="32"/>
      <c r="N17" s="36"/>
      <c r="O17" s="49"/>
      <c r="P17" s="50"/>
      <c r="Q17" s="50"/>
      <c r="R17" s="310"/>
    </row>
    <row r="18" spans="1:18" ht="23.25" customHeight="1" x14ac:dyDescent="0.2">
      <c r="A18" s="80"/>
      <c r="B18" s="237">
        <f>'BDC 125E'!E14</f>
        <v>0</v>
      </c>
      <c r="C18" s="523">
        <f>'BDC 125E'!E15</f>
        <v>0</v>
      </c>
      <c r="D18" s="524"/>
      <c r="E18" s="525"/>
      <c r="F18" s="337"/>
      <c r="G18" s="466" t="str">
        <f>'BDC 125E'!O45</f>
        <v xml:space="preserve"> </v>
      </c>
      <c r="H18" s="468"/>
      <c r="I18" s="330" t="str">
        <f>IF(OR(ISTEXT(F18),ISTEXT(G18)),"",((F18*G18)))</f>
        <v/>
      </c>
      <c r="J18" s="337"/>
      <c r="K18" s="466" t="str">
        <f>'BDC 125E'!Q45</f>
        <v xml:space="preserve">  </v>
      </c>
      <c r="L18" s="468"/>
      <c r="M18" s="526" t="str">
        <f t="shared" ref="M18:M32" si="0">IF(OR(ISTEXT(J18),ISTEXT(K18)),"",((J18*K18)))</f>
        <v/>
      </c>
      <c r="N18" s="527"/>
      <c r="O18" s="522" t="str">
        <f>IF(OR(ISTEXT(I18),ISTEXT(M18)),"",((I18+M18)))</f>
        <v/>
      </c>
      <c r="P18" s="467"/>
      <c r="Q18" s="467"/>
      <c r="R18" s="73"/>
    </row>
    <row r="19" spans="1:18" ht="23.25" customHeight="1" x14ac:dyDescent="0.2">
      <c r="A19" s="80"/>
      <c r="B19" s="237">
        <f>'BDC 125E (2)'!E14</f>
        <v>0</v>
      </c>
      <c r="C19" s="523">
        <f>'BDC 125E (2)'!E15</f>
        <v>0</v>
      </c>
      <c r="D19" s="524"/>
      <c r="E19" s="525"/>
      <c r="F19" s="337">
        <v>0</v>
      </c>
      <c r="G19" s="466" t="str">
        <f>'BDC 125E (2)'!O45</f>
        <v xml:space="preserve"> </v>
      </c>
      <c r="H19" s="468"/>
      <c r="I19" s="330" t="str">
        <f>IF(OR(ISTEXT(F19),ISTEXT(G19)),"",((F19*G19)))</f>
        <v/>
      </c>
      <c r="J19" s="337"/>
      <c r="K19" s="466" t="str">
        <f>'BDC 125E (2)'!Q45</f>
        <v xml:space="preserve">  </v>
      </c>
      <c r="L19" s="468"/>
      <c r="M19" s="526" t="str">
        <f t="shared" si="0"/>
        <v/>
      </c>
      <c r="N19" s="527"/>
      <c r="O19" s="522" t="str">
        <f>IF(OR(ISTEXT(I19),ISTEXT(M19)),"",((I19+M19)))</f>
        <v/>
      </c>
      <c r="P19" s="467"/>
      <c r="Q19" s="467"/>
      <c r="R19" s="73"/>
    </row>
    <row r="20" spans="1:18" ht="23.25" customHeight="1" x14ac:dyDescent="0.2">
      <c r="A20" s="80"/>
      <c r="B20" s="237">
        <f>'BDC 125E (3)'!E14</f>
        <v>0</v>
      </c>
      <c r="C20" s="523">
        <f>'BDC 125E (3)'!E15</f>
        <v>0</v>
      </c>
      <c r="D20" s="524"/>
      <c r="E20" s="525"/>
      <c r="F20" s="337">
        <v>0</v>
      </c>
      <c r="G20" s="466" t="str">
        <f>'BDC 125E (3)'!O45</f>
        <v xml:space="preserve"> </v>
      </c>
      <c r="H20" s="468"/>
      <c r="I20" s="330" t="str">
        <f t="shared" ref="I20:I28" si="1">IF(OR(ISTEXT(F20),ISTEXT(G20)),"",((F20*G20)))</f>
        <v/>
      </c>
      <c r="J20" s="337"/>
      <c r="K20" s="466" t="str">
        <f>'BDC 125E (3)'!Q45</f>
        <v xml:space="preserve">  </v>
      </c>
      <c r="L20" s="468"/>
      <c r="M20" s="526" t="str">
        <f t="shared" si="0"/>
        <v/>
      </c>
      <c r="N20" s="527"/>
      <c r="O20" s="522" t="str">
        <f>IF(OR(ISTEXT(I20),ISTEXT(M20)),"",((I20+M20)))</f>
        <v/>
      </c>
      <c r="P20" s="467"/>
      <c r="Q20" s="467"/>
      <c r="R20" s="71"/>
    </row>
    <row r="21" spans="1:18" ht="21.75" customHeight="1" x14ac:dyDescent="0.2">
      <c r="A21" s="80"/>
      <c r="B21" s="237">
        <f>'BDC 125E (4)'!E14</f>
        <v>0</v>
      </c>
      <c r="C21" s="523">
        <f>'BDC 125E (4)'!E15</f>
        <v>0</v>
      </c>
      <c r="D21" s="524"/>
      <c r="E21" s="525"/>
      <c r="F21" s="337">
        <v>0</v>
      </c>
      <c r="G21" s="466" t="str">
        <f>'BDC 125E (4)'!O45</f>
        <v xml:space="preserve"> </v>
      </c>
      <c r="H21" s="468"/>
      <c r="I21" s="330" t="str">
        <f t="shared" si="1"/>
        <v/>
      </c>
      <c r="J21" s="337"/>
      <c r="K21" s="466" t="str">
        <f>'BDC 125E (4)'!Q45</f>
        <v xml:space="preserve">  </v>
      </c>
      <c r="L21" s="468"/>
      <c r="M21" s="526" t="str">
        <f t="shared" si="0"/>
        <v/>
      </c>
      <c r="N21" s="527"/>
      <c r="O21" s="522" t="str">
        <f t="shared" ref="O21:O32" si="2">IF(OR(ISTEXT(I21),ISTEXT(M21)),"",((I21+M21)))</f>
        <v/>
      </c>
      <c r="P21" s="467"/>
      <c r="Q21" s="467"/>
      <c r="R21" s="71"/>
    </row>
    <row r="22" spans="1:18" ht="23.25" customHeight="1" x14ac:dyDescent="0.2">
      <c r="A22" s="80"/>
      <c r="B22" s="237">
        <f>'BDC 125E (5)'!E14</f>
        <v>0</v>
      </c>
      <c r="C22" s="523">
        <f>'BDC 125E (5)'!E15</f>
        <v>0</v>
      </c>
      <c r="D22" s="524"/>
      <c r="E22" s="525"/>
      <c r="F22" s="337">
        <v>0</v>
      </c>
      <c r="G22" s="466" t="str">
        <f>'BDC 125E (5)'!O45</f>
        <v xml:space="preserve"> </v>
      </c>
      <c r="H22" s="468"/>
      <c r="I22" s="330" t="str">
        <f t="shared" si="1"/>
        <v/>
      </c>
      <c r="J22" s="337"/>
      <c r="K22" s="466" t="str">
        <f>'BDC 125E (5)'!Q45</f>
        <v xml:space="preserve">  </v>
      </c>
      <c r="L22" s="468"/>
      <c r="M22" s="526" t="str">
        <f t="shared" si="0"/>
        <v/>
      </c>
      <c r="N22" s="527"/>
      <c r="O22" s="522" t="str">
        <f t="shared" si="2"/>
        <v/>
      </c>
      <c r="P22" s="467"/>
      <c r="Q22" s="467"/>
      <c r="R22" s="71"/>
    </row>
    <row r="23" spans="1:18" ht="23.25" customHeight="1" x14ac:dyDescent="0.2">
      <c r="A23" s="80"/>
      <c r="B23" s="237">
        <f>'BDC 125E (6)'!E14</f>
        <v>0</v>
      </c>
      <c r="C23" s="523">
        <f>'BDC 125E (6)'!E15</f>
        <v>0</v>
      </c>
      <c r="D23" s="524"/>
      <c r="E23" s="525"/>
      <c r="F23" s="337">
        <v>0</v>
      </c>
      <c r="G23" s="466" t="str">
        <f>'BDC 125E (6)'!O45</f>
        <v xml:space="preserve"> </v>
      </c>
      <c r="H23" s="468"/>
      <c r="I23" s="330" t="str">
        <f t="shared" si="1"/>
        <v/>
      </c>
      <c r="J23" s="337"/>
      <c r="K23" s="466" t="str">
        <f>'BDC 125E (6)'!Q45</f>
        <v xml:space="preserve">  </v>
      </c>
      <c r="L23" s="468"/>
      <c r="M23" s="526" t="str">
        <f t="shared" si="0"/>
        <v/>
      </c>
      <c r="N23" s="527"/>
      <c r="O23" s="522" t="str">
        <f t="shared" si="2"/>
        <v/>
      </c>
      <c r="P23" s="467"/>
      <c r="Q23" s="467"/>
      <c r="R23" s="73"/>
    </row>
    <row r="24" spans="1:18" ht="23.25" customHeight="1" x14ac:dyDescent="0.2">
      <c r="A24" s="80"/>
      <c r="B24" s="237">
        <f>'BDC 125E (7)'!E14</f>
        <v>0</v>
      </c>
      <c r="C24" s="523">
        <f>'BDC 125E (7)'!E15</f>
        <v>0</v>
      </c>
      <c r="D24" s="524"/>
      <c r="E24" s="525"/>
      <c r="F24" s="337">
        <v>0</v>
      </c>
      <c r="G24" s="466" t="str">
        <f>'BDC 125E (7)'!O45</f>
        <v xml:space="preserve"> </v>
      </c>
      <c r="H24" s="468"/>
      <c r="I24" s="330" t="str">
        <f t="shared" si="1"/>
        <v/>
      </c>
      <c r="J24" s="337"/>
      <c r="K24" s="466" t="str">
        <f>'BDC 125E (7)'!Q45</f>
        <v xml:space="preserve">  </v>
      </c>
      <c r="L24" s="468"/>
      <c r="M24" s="526" t="str">
        <f t="shared" si="0"/>
        <v/>
      </c>
      <c r="N24" s="527"/>
      <c r="O24" s="522" t="str">
        <f t="shared" si="2"/>
        <v/>
      </c>
      <c r="P24" s="467"/>
      <c r="Q24" s="467"/>
      <c r="R24" s="71"/>
    </row>
    <row r="25" spans="1:18" ht="23.25" customHeight="1" x14ac:dyDescent="0.2">
      <c r="A25" s="80"/>
      <c r="B25" s="237">
        <f>'BDC 125E (8)'!E14</f>
        <v>0</v>
      </c>
      <c r="C25" s="523">
        <f>'BDC 125E (8)'!E15</f>
        <v>0</v>
      </c>
      <c r="D25" s="524"/>
      <c r="E25" s="525"/>
      <c r="F25" s="337">
        <v>0</v>
      </c>
      <c r="G25" s="466" t="str">
        <f>'BDC 125E (8)'!O45</f>
        <v xml:space="preserve"> </v>
      </c>
      <c r="H25" s="468"/>
      <c r="I25" s="330" t="str">
        <f t="shared" si="1"/>
        <v/>
      </c>
      <c r="J25" s="337"/>
      <c r="K25" s="466" t="str">
        <f>'BDC 125E (8)'!Q45</f>
        <v xml:space="preserve">  </v>
      </c>
      <c r="L25" s="468"/>
      <c r="M25" s="526" t="str">
        <f t="shared" si="0"/>
        <v/>
      </c>
      <c r="N25" s="527"/>
      <c r="O25" s="522" t="str">
        <f t="shared" si="2"/>
        <v/>
      </c>
      <c r="P25" s="467"/>
      <c r="Q25" s="467"/>
      <c r="R25" s="71"/>
    </row>
    <row r="26" spans="1:18" ht="23.25" customHeight="1" x14ac:dyDescent="0.2">
      <c r="A26" s="80"/>
      <c r="B26" s="237">
        <f>'BDC 125E (9)'!E14</f>
        <v>0</v>
      </c>
      <c r="C26" s="523">
        <f>'BDC 125E (9)'!E15</f>
        <v>0</v>
      </c>
      <c r="D26" s="524"/>
      <c r="E26" s="525"/>
      <c r="F26" s="337">
        <v>0</v>
      </c>
      <c r="G26" s="466" t="str">
        <f>'BDC 125E (9)'!O45</f>
        <v xml:space="preserve"> </v>
      </c>
      <c r="H26" s="468"/>
      <c r="I26" s="330" t="str">
        <f t="shared" si="1"/>
        <v/>
      </c>
      <c r="J26" s="337"/>
      <c r="K26" s="466" t="str">
        <f>'BDC 125E (9)'!Q45</f>
        <v xml:space="preserve">  </v>
      </c>
      <c r="L26" s="468"/>
      <c r="M26" s="526" t="str">
        <f t="shared" si="0"/>
        <v/>
      </c>
      <c r="N26" s="527"/>
      <c r="O26" s="522" t="str">
        <f t="shared" si="2"/>
        <v/>
      </c>
      <c r="P26" s="467"/>
      <c r="Q26" s="467"/>
      <c r="R26" s="71"/>
    </row>
    <row r="27" spans="1:18" ht="23.25" customHeight="1" x14ac:dyDescent="0.2">
      <c r="A27" s="80"/>
      <c r="B27" s="237">
        <f>'BDC 125E (10)'!E14</f>
        <v>0</v>
      </c>
      <c r="C27" s="523">
        <f>'BDC 125E (10)'!E15</f>
        <v>0</v>
      </c>
      <c r="D27" s="524"/>
      <c r="E27" s="525"/>
      <c r="F27" s="337">
        <v>0</v>
      </c>
      <c r="G27" s="466" t="str">
        <f>'BDC 125E (10)'!O45</f>
        <v xml:space="preserve"> </v>
      </c>
      <c r="H27" s="468"/>
      <c r="I27" s="330" t="str">
        <f t="shared" si="1"/>
        <v/>
      </c>
      <c r="J27" s="337"/>
      <c r="K27" s="466" t="str">
        <f>'BDC 125E (10)'!Q45</f>
        <v xml:space="preserve">  </v>
      </c>
      <c r="L27" s="468"/>
      <c r="M27" s="526" t="str">
        <f t="shared" si="0"/>
        <v/>
      </c>
      <c r="N27" s="527"/>
      <c r="O27" s="522" t="str">
        <f t="shared" si="2"/>
        <v/>
      </c>
      <c r="P27" s="467"/>
      <c r="Q27" s="467"/>
      <c r="R27" s="71"/>
    </row>
    <row r="28" spans="1:18" ht="23.25" customHeight="1" x14ac:dyDescent="0.2">
      <c r="A28" s="80"/>
      <c r="B28" s="237">
        <f>'BDC 125E (11)'!E14</f>
        <v>0</v>
      </c>
      <c r="C28" s="523">
        <f>'BDC 125E (11)'!E15</f>
        <v>0</v>
      </c>
      <c r="D28" s="524"/>
      <c r="E28" s="525"/>
      <c r="F28" s="337">
        <v>0</v>
      </c>
      <c r="G28" s="466" t="str">
        <f>'BDC 125E (11)'!O45</f>
        <v xml:space="preserve"> </v>
      </c>
      <c r="H28" s="468"/>
      <c r="I28" s="330" t="str">
        <f t="shared" si="1"/>
        <v/>
      </c>
      <c r="J28" s="337"/>
      <c r="K28" s="466" t="str">
        <f>'BDC 125E (11)'!Q45</f>
        <v xml:space="preserve">  </v>
      </c>
      <c r="L28" s="468"/>
      <c r="M28" s="526" t="str">
        <f t="shared" si="0"/>
        <v/>
      </c>
      <c r="N28" s="527"/>
      <c r="O28" s="522" t="str">
        <f t="shared" si="2"/>
        <v/>
      </c>
      <c r="P28" s="467"/>
      <c r="Q28" s="467"/>
      <c r="R28" s="71"/>
    </row>
    <row r="29" spans="1:18" ht="23.25" customHeight="1" x14ac:dyDescent="0.2">
      <c r="A29" s="80"/>
      <c r="B29" s="237">
        <f>'BDC 125E (12)'!E14</f>
        <v>0</v>
      </c>
      <c r="C29" s="523">
        <f>'BDC 125E (12)'!E15</f>
        <v>0</v>
      </c>
      <c r="D29" s="524"/>
      <c r="E29" s="525"/>
      <c r="F29" s="337">
        <v>0</v>
      </c>
      <c r="G29" s="466" t="str">
        <f>'BDC 125E (12)'!O45</f>
        <v xml:space="preserve"> </v>
      </c>
      <c r="H29" s="468"/>
      <c r="I29" s="330" t="str">
        <f t="shared" ref="I29:I36" si="3">IF(OR(ISTEXT(F29),ISTEXT(G29)),"",((F29*G29)))</f>
        <v/>
      </c>
      <c r="J29" s="337"/>
      <c r="K29" s="466" t="str">
        <f>'BDC 125E (12)'!Q45</f>
        <v xml:space="preserve">  </v>
      </c>
      <c r="L29" s="468"/>
      <c r="M29" s="526" t="str">
        <f>IF(OR(ISTEXT(J29),ISTEXT(K29)),"",((J29*K29)))</f>
        <v/>
      </c>
      <c r="N29" s="527"/>
      <c r="O29" s="522" t="str">
        <f>IF(OR(ISTEXT(I29),ISTEXT(M29)),"",((I29+M29)))</f>
        <v/>
      </c>
      <c r="P29" s="467"/>
      <c r="Q29" s="467"/>
      <c r="R29" s="71"/>
    </row>
    <row r="30" spans="1:18" ht="23.25" customHeight="1" x14ac:dyDescent="0.2">
      <c r="A30" s="69"/>
      <c r="B30" s="237"/>
      <c r="C30" s="523">
        <f>'BDC 125E (13)'!E15</f>
        <v>0</v>
      </c>
      <c r="D30" s="524"/>
      <c r="E30" s="525"/>
      <c r="F30" s="337">
        <v>0</v>
      </c>
      <c r="G30" s="466" t="str">
        <f>'BDC 125E (13)'!O45</f>
        <v xml:space="preserve"> </v>
      </c>
      <c r="H30" s="468"/>
      <c r="I30" s="330" t="str">
        <f t="shared" si="3"/>
        <v/>
      </c>
      <c r="J30" s="337"/>
      <c r="K30" s="466" t="str">
        <f>'BDC 125E (13)'!Q45</f>
        <v xml:space="preserve">  </v>
      </c>
      <c r="L30" s="468"/>
      <c r="M30" s="526" t="str">
        <f>IF(OR(ISTEXT(J30),ISTEXT(K30)),"",((J30*K30)))</f>
        <v/>
      </c>
      <c r="N30" s="527"/>
      <c r="O30" s="522" t="str">
        <f>IF(OR(ISTEXT(I30),ISTEXT(M30)),"",((I30+M30)))</f>
        <v/>
      </c>
      <c r="P30" s="467"/>
      <c r="Q30" s="467"/>
      <c r="R30" s="71"/>
    </row>
    <row r="31" spans="1:18" ht="23.25" customHeight="1" x14ac:dyDescent="0.2">
      <c r="A31" s="80"/>
      <c r="B31" s="237">
        <f>'BDC 125E (14)'!E14</f>
        <v>0</v>
      </c>
      <c r="C31" s="523">
        <f>'BDC 125E (14)'!E15</f>
        <v>0</v>
      </c>
      <c r="D31" s="524"/>
      <c r="E31" s="525"/>
      <c r="F31" s="337">
        <v>0</v>
      </c>
      <c r="G31" s="466" t="str">
        <f>'BDC 125E (14)'!O45</f>
        <v xml:space="preserve"> </v>
      </c>
      <c r="H31" s="468"/>
      <c r="I31" s="330" t="str">
        <f t="shared" si="3"/>
        <v/>
      </c>
      <c r="J31" s="337"/>
      <c r="K31" s="466" t="str">
        <f>'BDC 125E (14)'!Q45</f>
        <v xml:space="preserve">  </v>
      </c>
      <c r="L31" s="468"/>
      <c r="M31" s="526" t="str">
        <f t="shared" si="0"/>
        <v/>
      </c>
      <c r="N31" s="527"/>
      <c r="O31" s="522" t="str">
        <f t="shared" si="2"/>
        <v/>
      </c>
      <c r="P31" s="467"/>
      <c r="Q31" s="467"/>
      <c r="R31" s="73"/>
    </row>
    <row r="32" spans="1:18" ht="23.25" customHeight="1" x14ac:dyDescent="0.2">
      <c r="A32" s="80"/>
      <c r="B32" s="237">
        <f>'BDC 125E (15)'!E14</f>
        <v>0</v>
      </c>
      <c r="C32" s="523">
        <f>'BDC 125E (15)'!E15</f>
        <v>0</v>
      </c>
      <c r="D32" s="524"/>
      <c r="E32" s="525"/>
      <c r="F32" s="337">
        <v>0</v>
      </c>
      <c r="G32" s="466" t="str">
        <f>'BDC 125E (15)'!O45</f>
        <v xml:space="preserve"> </v>
      </c>
      <c r="H32" s="468"/>
      <c r="I32" s="330" t="str">
        <f t="shared" si="3"/>
        <v/>
      </c>
      <c r="J32" s="337"/>
      <c r="K32" s="466" t="str">
        <f>'BDC 125E (15)'!Q45</f>
        <v xml:space="preserve">  </v>
      </c>
      <c r="L32" s="468"/>
      <c r="M32" s="526" t="str">
        <f t="shared" si="0"/>
        <v/>
      </c>
      <c r="N32" s="527"/>
      <c r="O32" s="522" t="str">
        <f t="shared" si="2"/>
        <v/>
      </c>
      <c r="P32" s="467"/>
      <c r="Q32" s="467"/>
      <c r="R32" s="71"/>
    </row>
    <row r="33" spans="1:18" ht="23.25" customHeight="1" x14ac:dyDescent="0.2">
      <c r="A33" s="311"/>
      <c r="B33" s="364">
        <f>'BDC 125E (16)'!E14</f>
        <v>0</v>
      </c>
      <c r="C33" s="523">
        <f>'BDC 125E (16)'!E15</f>
        <v>0</v>
      </c>
      <c r="D33" s="524"/>
      <c r="E33" s="525"/>
      <c r="F33" s="337">
        <v>0</v>
      </c>
      <c r="G33" s="466" t="str">
        <f>'BDC 125E (16)'!O45</f>
        <v xml:space="preserve"> </v>
      </c>
      <c r="H33" s="468"/>
      <c r="I33" s="330" t="str">
        <f t="shared" si="3"/>
        <v/>
      </c>
      <c r="J33" s="337"/>
      <c r="K33" s="466" t="str">
        <f>'BDC 125E (16)'!Q45</f>
        <v xml:space="preserve">  </v>
      </c>
      <c r="L33" s="468"/>
      <c r="M33" s="526" t="str">
        <f>IF(OR(ISTEXT(J33),ISTEXT(K33)),"",((J33*K33)))</f>
        <v/>
      </c>
      <c r="N33" s="527"/>
      <c r="O33" s="522" t="str">
        <f>IF(OR(ISTEXT(I33),ISTEXT(M33)),"",((I33+M33)))</f>
        <v/>
      </c>
      <c r="P33" s="467"/>
      <c r="Q33" s="467"/>
      <c r="R33" s="310"/>
    </row>
    <row r="34" spans="1:18" ht="23.25" customHeight="1" x14ac:dyDescent="0.2">
      <c r="A34" s="311"/>
      <c r="B34" s="364">
        <f>'BDC 125E (17)'!E14</f>
        <v>0</v>
      </c>
      <c r="C34" s="523">
        <f>'BDC 125E (17)'!E15</f>
        <v>0</v>
      </c>
      <c r="D34" s="524"/>
      <c r="E34" s="525"/>
      <c r="F34" s="337">
        <v>0</v>
      </c>
      <c r="G34" s="466" t="str">
        <f>'BDC 125E (17)'!O45</f>
        <v xml:space="preserve"> </v>
      </c>
      <c r="H34" s="468"/>
      <c r="I34" s="330" t="str">
        <f t="shared" si="3"/>
        <v/>
      </c>
      <c r="J34" s="337"/>
      <c r="K34" s="466" t="str">
        <f>'BDC 125E (17)'!Q45</f>
        <v xml:space="preserve">  </v>
      </c>
      <c r="L34" s="468"/>
      <c r="M34" s="526" t="str">
        <f>IF(OR(ISTEXT(J34),ISTEXT(K34)),"",((J34*K34)))</f>
        <v/>
      </c>
      <c r="N34" s="527"/>
      <c r="O34" s="522" t="str">
        <f>IF(OR(ISTEXT(I34),ISTEXT(M34)),"",((I34+M34)))</f>
        <v/>
      </c>
      <c r="P34" s="467"/>
      <c r="Q34" s="467"/>
      <c r="R34" s="310"/>
    </row>
    <row r="35" spans="1:18" ht="23.25" customHeight="1" x14ac:dyDescent="0.2">
      <c r="A35" s="312"/>
      <c r="B35" s="364">
        <f>'BDC 125E (18)'!E14</f>
        <v>0</v>
      </c>
      <c r="C35" s="523">
        <f>'BDC 125E (18)'!E15</f>
        <v>0</v>
      </c>
      <c r="D35" s="524"/>
      <c r="E35" s="525"/>
      <c r="F35" s="337">
        <v>0</v>
      </c>
      <c r="G35" s="466" t="str">
        <f>'BDC 125E (18)'!O45</f>
        <v xml:space="preserve"> </v>
      </c>
      <c r="H35" s="468"/>
      <c r="I35" s="330" t="str">
        <f t="shared" si="3"/>
        <v/>
      </c>
      <c r="J35" s="337"/>
      <c r="K35" s="466" t="str">
        <f>'BDC 125E (18)'!Q45</f>
        <v xml:space="preserve">  </v>
      </c>
      <c r="L35" s="468"/>
      <c r="M35" s="526" t="str">
        <f>IF(OR(ISTEXT(J35),ISTEXT(K35)),"",((J35*K35)))</f>
        <v/>
      </c>
      <c r="N35" s="527"/>
      <c r="O35" s="522" t="str">
        <f>IF(OR(ISTEXT(I35),ISTEXT(M35)),"",((I35+M35)))</f>
        <v/>
      </c>
      <c r="P35" s="467"/>
      <c r="Q35" s="467"/>
      <c r="R35" s="310"/>
    </row>
    <row r="36" spans="1:18" ht="23.25" customHeight="1" thickBot="1" x14ac:dyDescent="0.25">
      <c r="A36" s="313"/>
      <c r="B36" s="364">
        <f>'BDC 125E (19)'!E14</f>
        <v>0</v>
      </c>
      <c r="C36" s="523">
        <f>'BDC 125E (19)'!E15</f>
        <v>0</v>
      </c>
      <c r="D36" s="524"/>
      <c r="E36" s="525"/>
      <c r="F36" s="337">
        <v>0</v>
      </c>
      <c r="G36" s="466" t="str">
        <f>'BDC 125E (19)'!O45</f>
        <v xml:space="preserve"> </v>
      </c>
      <c r="H36" s="468"/>
      <c r="I36" s="330" t="str">
        <f t="shared" si="3"/>
        <v/>
      </c>
      <c r="J36" s="337"/>
      <c r="K36" s="466" t="str">
        <f>'BDC 125E (19)'!Q45</f>
        <v xml:space="preserve">  </v>
      </c>
      <c r="L36" s="468"/>
      <c r="M36" s="526" t="str">
        <f>IF(OR(ISTEXT(J36),ISTEXT(K36)),"",((J36*K36)))</f>
        <v/>
      </c>
      <c r="N36" s="527"/>
      <c r="O36" s="522" t="str">
        <f>IF(OR(ISTEXT(I36),ISTEXT(M36)),"",((I36+M36)))</f>
        <v/>
      </c>
      <c r="P36" s="467"/>
      <c r="Q36" s="467"/>
      <c r="R36" s="6"/>
    </row>
    <row r="37" spans="1:18" s="27" customFormat="1" ht="21.75" customHeight="1" x14ac:dyDescent="0.2">
      <c r="A37" s="314"/>
      <c r="B37" s="514" t="s">
        <v>23</v>
      </c>
      <c r="C37" s="515"/>
      <c r="D37" s="515"/>
      <c r="E37" s="515"/>
      <c r="F37" s="515"/>
      <c r="G37" s="515"/>
      <c r="H37" s="515"/>
      <c r="I37" s="516" t="s">
        <v>97</v>
      </c>
      <c r="J37" s="517"/>
      <c r="K37" s="517"/>
      <c r="L37" s="517"/>
      <c r="M37" s="517"/>
      <c r="N37" s="518"/>
      <c r="O37" s="519">
        <f>SUM(O18:O36)</f>
        <v>0</v>
      </c>
      <c r="P37" s="520"/>
      <c r="Q37" s="520"/>
      <c r="R37" s="315"/>
    </row>
    <row r="38" spans="1:18" s="27" customFormat="1" ht="3" customHeight="1" thickBot="1" x14ac:dyDescent="0.25">
      <c r="A38" s="316"/>
      <c r="B38" s="67"/>
      <c r="C38" s="40"/>
      <c r="D38" s="40"/>
      <c r="E38" s="40"/>
      <c r="F38" s="40"/>
      <c r="G38" s="40"/>
      <c r="H38" s="40"/>
      <c r="I38" s="41"/>
      <c r="J38" s="317"/>
      <c r="K38" s="317"/>
      <c r="L38" s="317"/>
      <c r="M38" s="317"/>
      <c r="N38" s="317"/>
      <c r="O38" s="44"/>
      <c r="P38" s="51"/>
      <c r="Q38" s="51"/>
      <c r="R38" s="318"/>
    </row>
    <row r="39" spans="1:18" ht="21.75" customHeight="1" x14ac:dyDescent="0.2">
      <c r="A39" s="16"/>
      <c r="B39" s="252" t="s">
        <v>24</v>
      </c>
      <c r="C39" s="521"/>
      <c r="D39" s="521"/>
      <c r="E39" s="521"/>
      <c r="F39" s="521"/>
      <c r="G39" s="521"/>
      <c r="H39" s="521"/>
      <c r="I39" s="521"/>
      <c r="J39" s="521"/>
      <c r="K39" s="521"/>
      <c r="L39" s="521"/>
      <c r="M39" s="521"/>
      <c r="N39" s="521"/>
      <c r="O39" s="521"/>
      <c r="P39" s="521"/>
      <c r="Q39" s="521"/>
      <c r="R39" s="55"/>
    </row>
    <row r="40" spans="1:18" ht="21.75" customHeight="1" x14ac:dyDescent="0.2">
      <c r="A40" s="16"/>
      <c r="B40" s="528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17"/>
    </row>
    <row r="41" spans="1:18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17"/>
    </row>
    <row r="42" spans="1:18" ht="21.75" customHeight="1" x14ac:dyDescent="0.2">
      <c r="A42" s="16"/>
      <c r="B42" s="493"/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17"/>
    </row>
    <row r="43" spans="1:18" ht="21.75" customHeight="1" thickBot="1" x14ac:dyDescent="0.25">
      <c r="A43" s="18"/>
      <c r="B43" s="494"/>
      <c r="C43" s="494"/>
      <c r="D43" s="494"/>
      <c r="E43" s="494"/>
      <c r="F43" s="494"/>
      <c r="G43" s="494"/>
      <c r="H43" s="494"/>
      <c r="I43" s="494"/>
      <c r="J43" s="494"/>
      <c r="K43" s="494"/>
      <c r="L43" s="494"/>
      <c r="M43" s="494"/>
      <c r="N43" s="494"/>
      <c r="O43" s="494"/>
      <c r="P43" s="494"/>
      <c r="Q43" s="494"/>
      <c r="R43" s="19"/>
    </row>
    <row r="44" spans="1:18" ht="4.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8" x14ac:dyDescent="0.2">
      <c r="A45" s="386" t="s">
        <v>264</v>
      </c>
      <c r="B45" s="386"/>
      <c r="C45" s="386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8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</sheetData>
  <sheetProtection algorithmName="SHA-512" hashValue="AYcfxEhmtUBWd89viJsviuon3Ls58fnVzv/w3fcGv8nhwx3mAuBVYO9Pc8p+Ff1D1zX7fRHTOIXu8g9Ju8pbeA==" saltValue="bElmSycKj6hneoHIOHDg8g==" spinCount="100000" sheet="1" objects="1" scenarios="1" selectLockedCells="1"/>
  <mergeCells count="133">
    <mergeCell ref="B9:C9"/>
    <mergeCell ref="D9:I9"/>
    <mergeCell ref="K11:L11"/>
    <mergeCell ref="M7:N7"/>
    <mergeCell ref="O7:Q7"/>
    <mergeCell ref="P10:Q10"/>
    <mergeCell ref="M10:O10"/>
    <mergeCell ref="A7:J7"/>
    <mergeCell ref="P9:Q9"/>
    <mergeCell ref="N9:O9"/>
    <mergeCell ref="P11:Q11"/>
    <mergeCell ref="B12:C12"/>
    <mergeCell ref="D12:F12"/>
    <mergeCell ref="H12:I12"/>
    <mergeCell ref="B11:C11"/>
    <mergeCell ref="D11:I11"/>
    <mergeCell ref="B10:C10"/>
    <mergeCell ref="D10:I10"/>
    <mergeCell ref="J14:N14"/>
    <mergeCell ref="J15:J16"/>
    <mergeCell ref="M15:N16"/>
    <mergeCell ref="K15:L16"/>
    <mergeCell ref="F14:I14"/>
    <mergeCell ref="F15:F16"/>
    <mergeCell ref="I15:I16"/>
    <mergeCell ref="M11:N11"/>
    <mergeCell ref="C21:E21"/>
    <mergeCell ref="G21:H21"/>
    <mergeCell ref="G19:H19"/>
    <mergeCell ref="C18:E18"/>
    <mergeCell ref="G18:H18"/>
    <mergeCell ref="K18:L18"/>
    <mergeCell ref="M18:N18"/>
    <mergeCell ref="K19:L19"/>
    <mergeCell ref="M19:N19"/>
    <mergeCell ref="K21:L21"/>
    <mergeCell ref="M21:N21"/>
    <mergeCell ref="O23:Q23"/>
    <mergeCell ref="C24:E24"/>
    <mergeCell ref="G24:H24"/>
    <mergeCell ref="K24:L24"/>
    <mergeCell ref="M24:N24"/>
    <mergeCell ref="O24:Q24"/>
    <mergeCell ref="C23:E23"/>
    <mergeCell ref="G23:H23"/>
    <mergeCell ref="O18:Q18"/>
    <mergeCell ref="O19:Q19"/>
    <mergeCell ref="C20:E20"/>
    <mergeCell ref="G20:H20"/>
    <mergeCell ref="K20:L20"/>
    <mergeCell ref="M20:N20"/>
    <mergeCell ref="O20:Q20"/>
    <mergeCell ref="C19:E19"/>
    <mergeCell ref="K23:L23"/>
    <mergeCell ref="M23:N23"/>
    <mergeCell ref="O21:Q21"/>
    <mergeCell ref="C22:E22"/>
    <mergeCell ref="G22:H22"/>
    <mergeCell ref="K22:L22"/>
    <mergeCell ref="M22:N22"/>
    <mergeCell ref="O22:Q22"/>
    <mergeCell ref="O25:Q25"/>
    <mergeCell ref="C26:E26"/>
    <mergeCell ref="G26:H26"/>
    <mergeCell ref="K26:L26"/>
    <mergeCell ref="M26:N26"/>
    <mergeCell ref="O26:Q26"/>
    <mergeCell ref="C25:E25"/>
    <mergeCell ref="G25:H25"/>
    <mergeCell ref="K25:L25"/>
    <mergeCell ref="M25:N25"/>
    <mergeCell ref="O27:Q27"/>
    <mergeCell ref="C28:E28"/>
    <mergeCell ref="G28:H28"/>
    <mergeCell ref="K28:L28"/>
    <mergeCell ref="M28:N28"/>
    <mergeCell ref="O28:Q28"/>
    <mergeCell ref="C27:E27"/>
    <mergeCell ref="G27:H27"/>
    <mergeCell ref="K27:L27"/>
    <mergeCell ref="M27:N27"/>
    <mergeCell ref="O29:Q29"/>
    <mergeCell ref="C30:E30"/>
    <mergeCell ref="G30:H30"/>
    <mergeCell ref="K30:L30"/>
    <mergeCell ref="M30:N30"/>
    <mergeCell ref="O30:Q30"/>
    <mergeCell ref="C29:E29"/>
    <mergeCell ref="G29:H29"/>
    <mergeCell ref="K29:L29"/>
    <mergeCell ref="M29:N29"/>
    <mergeCell ref="G34:H34"/>
    <mergeCell ref="K34:L34"/>
    <mergeCell ref="M34:N34"/>
    <mergeCell ref="O34:Q34"/>
    <mergeCell ref="C35:E35"/>
    <mergeCell ref="G35:H35"/>
    <mergeCell ref="O31:Q31"/>
    <mergeCell ref="C32:E32"/>
    <mergeCell ref="G32:H32"/>
    <mergeCell ref="K32:L32"/>
    <mergeCell ref="M32:N32"/>
    <mergeCell ref="O32:Q32"/>
    <mergeCell ref="C31:E31"/>
    <mergeCell ref="G31:H31"/>
    <mergeCell ref="K33:L33"/>
    <mergeCell ref="M33:N33"/>
    <mergeCell ref="C33:E33"/>
    <mergeCell ref="G33:H33"/>
    <mergeCell ref="B41:Q41"/>
    <mergeCell ref="B42:Q42"/>
    <mergeCell ref="B43:Q43"/>
    <mergeCell ref="O14:R16"/>
    <mergeCell ref="A14:B16"/>
    <mergeCell ref="C14:E16"/>
    <mergeCell ref="G15:H16"/>
    <mergeCell ref="B37:H37"/>
    <mergeCell ref="I37:N37"/>
    <mergeCell ref="O37:Q37"/>
    <mergeCell ref="C39:Q39"/>
    <mergeCell ref="O35:Q35"/>
    <mergeCell ref="C36:E36"/>
    <mergeCell ref="G36:H36"/>
    <mergeCell ref="K36:L36"/>
    <mergeCell ref="M36:N36"/>
    <mergeCell ref="O36:Q36"/>
    <mergeCell ref="B40:Q40"/>
    <mergeCell ref="K35:L35"/>
    <mergeCell ref="M35:N35"/>
    <mergeCell ref="K31:L31"/>
    <mergeCell ref="M31:N31"/>
    <mergeCell ref="O33:Q33"/>
    <mergeCell ref="C34:E34"/>
  </mergeCells>
  <phoneticPr fontId="0" type="noConversion"/>
  <conditionalFormatting sqref="O37:Q37">
    <cfRule type="expression" dxfId="0" priority="1" stopIfTrue="1">
      <formula>"ISERROR(O37)"</formula>
    </cfRule>
  </conditionalFormatting>
  <dataValidations count="3">
    <dataValidation allowBlank="1" showInputMessage="1" showErrorMessage="1" prompt="Prior completion of the BDC 125E is required." sqref="B18:E31" xr:uid="{00000000-0002-0000-0100-000000000000}"/>
    <dataValidation allowBlank="1" showInputMessage="1" showErrorMessage="1" prompt="Prior completion of the BDC 125E is required. " sqref="B32:E36" xr:uid="{00000000-0002-0000-0100-000001000000}"/>
    <dataValidation type="decimal" allowBlank="1" showInputMessage="1" showErrorMessage="1" sqref="J18:J36 F18:F36" xr:uid="{00000000-0002-0000-0100-000002000000}">
      <formula1>-999.99</formula1>
      <formula2>999.99</formula2>
    </dataValidation>
  </dataValidations>
  <printOptions horizontalCentered="1"/>
  <pageMargins left="0" right="0" top="0" bottom="0" header="0" footer="0.25"/>
  <pageSetup scale="95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0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54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54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306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cak3a/JLqAt7HB97JuRGCo50V90H1/vo4EhZe7Yj2xzdr/f+hQ4ffloxMpkYbEjQ+F3vVC4uF96nr/XlR8jOXA==" saltValue="WS+wDIh1mcnEy9Ybqp1NpQ==" spinCount="100000" sheet="1" objects="1" scenarios="1" selectLockedCells="1"/>
  <mergeCells count="83">
    <mergeCell ref="A6:L6"/>
    <mergeCell ref="O6:P6"/>
    <mergeCell ref="Q6:R6"/>
    <mergeCell ref="A8:C8"/>
    <mergeCell ref="D8:K8"/>
    <mergeCell ref="Q8:R8"/>
    <mergeCell ref="A9:C9"/>
    <mergeCell ref="D9:K9"/>
    <mergeCell ref="D10:K10"/>
    <mergeCell ref="A11:C11"/>
    <mergeCell ref="D11:F11"/>
    <mergeCell ref="I11:K11"/>
    <mergeCell ref="Q17:R18"/>
    <mergeCell ref="P11:R11"/>
    <mergeCell ref="A14:D14"/>
    <mergeCell ref="E14:G14"/>
    <mergeCell ref="P14:R14"/>
    <mergeCell ref="A15:D15"/>
    <mergeCell ref="E15:H15"/>
    <mergeCell ref="A16:D16"/>
    <mergeCell ref="E16:F16"/>
    <mergeCell ref="A17:D17"/>
    <mergeCell ref="E17:G17"/>
    <mergeCell ref="O17:P18"/>
    <mergeCell ref="J14:L14"/>
    <mergeCell ref="A19:J19"/>
    <mergeCell ref="O19:P19"/>
    <mergeCell ref="Q19:R19"/>
    <mergeCell ref="A20:H20"/>
    <mergeCell ref="J20:K20"/>
    <mergeCell ref="L20:N20"/>
    <mergeCell ref="O20:R20"/>
    <mergeCell ref="J21:K21"/>
    <mergeCell ref="L21:N21"/>
    <mergeCell ref="J22:K22"/>
    <mergeCell ref="L22:N22"/>
    <mergeCell ref="J23:K23"/>
    <mergeCell ref="L23:N23"/>
    <mergeCell ref="B29:H29"/>
    <mergeCell ref="J29:K29"/>
    <mergeCell ref="L29:N29"/>
    <mergeCell ref="J24:K24"/>
    <mergeCell ref="L24:N24"/>
    <mergeCell ref="J25:K25"/>
    <mergeCell ref="L25:N25"/>
    <mergeCell ref="J26:K26"/>
    <mergeCell ref="L26:N26"/>
    <mergeCell ref="J27:K27"/>
    <mergeCell ref="L27:N27"/>
    <mergeCell ref="B28:H28"/>
    <mergeCell ref="J28:K28"/>
    <mergeCell ref="L28:N28"/>
    <mergeCell ref="B30:H30"/>
    <mergeCell ref="J30:K30"/>
    <mergeCell ref="L30:N30"/>
    <mergeCell ref="B31:H31"/>
    <mergeCell ref="J31:K31"/>
    <mergeCell ref="L31:N31"/>
    <mergeCell ref="Q32:R32"/>
    <mergeCell ref="A33:G33"/>
    <mergeCell ref="B39:E39"/>
    <mergeCell ref="O39:P39"/>
    <mergeCell ref="B40:D40"/>
    <mergeCell ref="E40:F40"/>
    <mergeCell ref="G40:J40"/>
    <mergeCell ref="O38:P38"/>
    <mergeCell ref="A32:F32"/>
    <mergeCell ref="L32:N32"/>
    <mergeCell ref="O32:P32"/>
    <mergeCell ref="A41:H41"/>
    <mergeCell ref="J42:K42"/>
    <mergeCell ref="O42:R42"/>
    <mergeCell ref="J43:K43"/>
    <mergeCell ref="O43:P43"/>
    <mergeCell ref="Q43:R43"/>
    <mergeCell ref="B54:H54"/>
    <mergeCell ref="A45:J45"/>
    <mergeCell ref="O45:P45"/>
    <mergeCell ref="Q45:R45"/>
    <mergeCell ref="A46:J46"/>
    <mergeCell ref="L50:Q50"/>
    <mergeCell ref="B52:H52"/>
    <mergeCell ref="L52:Q52"/>
  </mergeCells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13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1300-000001000000}"/>
    <dataValidation allowBlank="1" showInputMessage="1" showErrorMessage="1" error="Please enter a four-digit code." promptTitle="WC Code" prompt="This must be a four-digit code." sqref="G39" xr:uid="{00000000-0002-0000-1300-000002000000}"/>
    <dataValidation allowBlank="1" showInputMessage="1" showErrorMessage="1" promptTitle="Item No." prompt="This is a required entry." sqref="E14:H14" xr:uid="{00000000-0002-0000-1300-000003000000}"/>
    <dataValidation allowBlank="1" showInputMessage="1" showErrorMessage="1" promptTitle="Employee Name" prompt="This is a required entry." sqref="E15:L15" xr:uid="{00000000-0002-0000-1300-000004000000}"/>
    <dataValidation allowBlank="1" showInputMessage="1" showErrorMessage="1" promptTitle="Social Security No." prompt="This is a required entry. Please enter ONLY the last four digits." sqref="H16:L16" xr:uid="{00000000-0002-0000-1300-000005000000}"/>
    <dataValidation allowBlank="1" showInputMessage="1" showErrorMessage="1" promptTitle="Trade" prompt="This is a required entry." sqref="P14:R14 J14:L14" xr:uid="{00000000-0002-0000-1300-000006000000}"/>
    <dataValidation type="textLength" allowBlank="1" showInputMessage="1" showErrorMessage="1" prompt="If this applies, enter only ONE &quot;*&quot;." sqref="I21:I31" xr:uid="{00000000-0002-0000-13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1300-000008000000}"/>
    <dataValidation allowBlank="1" showInputMessage="1" showErrorMessage="1" promptTitle="Total Benefits Per Hour " prompt="This field must be entered manually." sqref="Q32:R32" xr:uid="{00000000-0002-0000-13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1300-00000A000000}">
      <formula1>4</formula1>
    </dataValidation>
    <dataValidation type="decimal" allowBlank="1" showInputMessage="1" showErrorMessage="1" promptTitle="Gross Pay YTD" prompt="This is a required entry." sqref="E17:G17" xr:uid="{00000000-0002-0000-13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13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13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13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2099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0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2" r:id="rId6" name="Check Box 6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3" r:id="rId7" name="Check Box 7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1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80"/>
      <c r="O13" s="290"/>
      <c r="P13" s="280"/>
      <c r="Q13" s="291"/>
      <c r="R13" s="292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54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54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306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u9/Reqlx0zIg5ilwjLvr3kabtbbXQz/4EGvxiSvb/BIP3jvGM4MOX3pkRntQvnECpjT6nsFEjcOWXNeh2LetLQ==" saltValue="V/7+VsZkzqPsDdqDbZkA4g==" spinCount="100000" sheet="1" objects="1" scenarios="1" selectLockedCells="1"/>
  <mergeCells count="83">
    <mergeCell ref="A6:L6"/>
    <mergeCell ref="O6:P6"/>
    <mergeCell ref="Q6:R6"/>
    <mergeCell ref="A8:C8"/>
    <mergeCell ref="D8:K8"/>
    <mergeCell ref="Q8:R8"/>
    <mergeCell ref="A9:C9"/>
    <mergeCell ref="D9:K9"/>
    <mergeCell ref="D10:K10"/>
    <mergeCell ref="A11:C11"/>
    <mergeCell ref="D11:F11"/>
    <mergeCell ref="I11:K11"/>
    <mergeCell ref="Q17:R18"/>
    <mergeCell ref="P11:R11"/>
    <mergeCell ref="A14:D14"/>
    <mergeCell ref="E14:G14"/>
    <mergeCell ref="P14:R14"/>
    <mergeCell ref="A15:D15"/>
    <mergeCell ref="E15:H15"/>
    <mergeCell ref="A16:D16"/>
    <mergeCell ref="E16:F16"/>
    <mergeCell ref="A17:D17"/>
    <mergeCell ref="E17:G17"/>
    <mergeCell ref="O17:P18"/>
    <mergeCell ref="J14:L14"/>
    <mergeCell ref="A19:J19"/>
    <mergeCell ref="O19:P19"/>
    <mergeCell ref="Q19:R19"/>
    <mergeCell ref="A20:H20"/>
    <mergeCell ref="J20:K20"/>
    <mergeCell ref="L20:N20"/>
    <mergeCell ref="O20:R20"/>
    <mergeCell ref="J21:K21"/>
    <mergeCell ref="L21:N21"/>
    <mergeCell ref="J22:K22"/>
    <mergeCell ref="L22:N22"/>
    <mergeCell ref="J23:K23"/>
    <mergeCell ref="L23:N23"/>
    <mergeCell ref="B29:H29"/>
    <mergeCell ref="J29:K29"/>
    <mergeCell ref="L29:N29"/>
    <mergeCell ref="J24:K24"/>
    <mergeCell ref="L24:N24"/>
    <mergeCell ref="J25:K25"/>
    <mergeCell ref="L25:N25"/>
    <mergeCell ref="J26:K26"/>
    <mergeCell ref="L26:N26"/>
    <mergeCell ref="J27:K27"/>
    <mergeCell ref="L27:N27"/>
    <mergeCell ref="B28:H28"/>
    <mergeCell ref="J28:K28"/>
    <mergeCell ref="L28:N28"/>
    <mergeCell ref="B30:H30"/>
    <mergeCell ref="J30:K30"/>
    <mergeCell ref="L30:N30"/>
    <mergeCell ref="B31:H31"/>
    <mergeCell ref="J31:K31"/>
    <mergeCell ref="L31:N31"/>
    <mergeCell ref="Q32:R32"/>
    <mergeCell ref="A33:G33"/>
    <mergeCell ref="B39:E39"/>
    <mergeCell ref="O39:P39"/>
    <mergeCell ref="B40:D40"/>
    <mergeCell ref="E40:F40"/>
    <mergeCell ref="G40:J40"/>
    <mergeCell ref="O38:P38"/>
    <mergeCell ref="A32:F32"/>
    <mergeCell ref="L32:N32"/>
    <mergeCell ref="O32:P32"/>
    <mergeCell ref="A41:H41"/>
    <mergeCell ref="J42:K42"/>
    <mergeCell ref="O42:R42"/>
    <mergeCell ref="J43:K43"/>
    <mergeCell ref="O43:P43"/>
    <mergeCell ref="Q43:R43"/>
    <mergeCell ref="B54:H54"/>
    <mergeCell ref="A45:J45"/>
    <mergeCell ref="O45:P45"/>
    <mergeCell ref="Q45:R45"/>
    <mergeCell ref="A46:J46"/>
    <mergeCell ref="L50:Q50"/>
    <mergeCell ref="B52:H52"/>
    <mergeCell ref="L52:Q52"/>
  </mergeCells>
  <dataValidations count="15"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1400-000000000000}"/>
    <dataValidation allowBlank="1" showInputMessage="1" showErrorMessage="1" promptTitle="Total Labor Rate- Regular Base" prompt="If this total is blank, check to make sure you have entered Gross Pay Year-to-Date." sqref="O45:P45" xr:uid="{00000000-0002-0000-1400-000001000000}"/>
    <dataValidation type="textLength" operator="equal" allowBlank="1" showInputMessage="1" showErrorMessage="1" error="Please enter two digits for year." promptTitle="Year" prompt="This is a required entry. Please enter two digits." sqref="K17" xr:uid="{00000000-0002-0000-1400-000002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1400-000003000000}">
      <formula1>2</formula1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1400-000004000000}">
      <formula1>2</formula1>
    </dataValidation>
    <dataValidation type="decimal" allowBlank="1" showInputMessage="1" showErrorMessage="1" promptTitle="Gross Pay YTD" prompt="This is a required entry." sqref="E17:G17" xr:uid="{00000000-0002-0000-1400-000005000000}">
      <formula1>0</formula1>
      <formula2>500000.99</formula2>
    </dataValidation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1400-000006000000}">
      <formula1>4</formula1>
    </dataValidation>
    <dataValidation allowBlank="1" showInputMessage="1" showErrorMessage="1" promptTitle="Total Benefits Per Hour " prompt="This field must be entered manually." sqref="Q32:R32" xr:uid="{00000000-0002-0000-1400-000007000000}"/>
    <dataValidation allowBlank="1" showInputMessage="1" showErrorMessage="1" promptTitle="Social Security No." prompt="This is a required entry. Please enter only the last four digits." sqref="G16" xr:uid="{00000000-0002-0000-1400-000008000000}"/>
    <dataValidation type="textLength" allowBlank="1" showInputMessage="1" showErrorMessage="1" prompt="If this applies, enter only ONE &quot;*&quot;." sqref="I21:I31" xr:uid="{00000000-0002-0000-1400-000009000000}">
      <formula1>0</formula1>
      <formula2>1</formula2>
    </dataValidation>
    <dataValidation allowBlank="1" showInputMessage="1" showErrorMessage="1" promptTitle="Trade" prompt="This is a required entry." sqref="P14:R14 J14:L14" xr:uid="{00000000-0002-0000-1400-00000A000000}"/>
    <dataValidation allowBlank="1" showInputMessage="1" showErrorMessage="1" promptTitle="Social Security No." prompt="This is a required entry. Please enter ONLY the last four digits." sqref="H16:L16" xr:uid="{00000000-0002-0000-1400-00000B000000}"/>
    <dataValidation allowBlank="1" showInputMessage="1" showErrorMessage="1" promptTitle="Employee Name" prompt="This is a required entry." sqref="E15:L15" xr:uid="{00000000-0002-0000-1400-00000C000000}"/>
    <dataValidation allowBlank="1" showInputMessage="1" showErrorMessage="1" promptTitle="Item No." prompt="This is a required entry." sqref="E14:H14" xr:uid="{00000000-0002-0000-1400-00000D000000}"/>
    <dataValidation allowBlank="1" showInputMessage="1" showErrorMessage="1" error="Please enter a four-digit code." promptTitle="WC Code" prompt="This must be a four-digit code." sqref="G39" xr:uid="{00000000-0002-0000-1400-00000E000000}"/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23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4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6" r:id="rId6" name="Check Box 6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7" r:id="rId7" name="Check Box 7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1</v>
      </c>
      <c r="O12" s="21" t="s">
        <v>7</v>
      </c>
      <c r="P12" s="336"/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70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71"/>
      <c r="G18" s="345"/>
      <c r="H18" s="346"/>
      <c r="I18" s="676"/>
      <c r="J18" s="677"/>
      <c r="K18" s="678"/>
      <c r="L18" s="679"/>
      <c r="M18" s="680"/>
      <c r="N18" s="657">
        <f t="shared" ref="N18:N34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71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71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71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71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71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71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71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71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71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71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71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71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71"/>
      <c r="G31" s="345"/>
      <c r="H31" s="346"/>
      <c r="I31" s="676"/>
      <c r="J31" s="677"/>
      <c r="K31" s="678"/>
      <c r="L31" s="679"/>
      <c r="M31" s="680"/>
      <c r="N31" s="657">
        <f t="shared" si="0"/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71"/>
      <c r="G32" s="345"/>
      <c r="H32" s="346"/>
      <c r="I32" s="676"/>
      <c r="J32" s="677"/>
      <c r="K32" s="678"/>
      <c r="L32" s="679"/>
      <c r="M32" s="680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71"/>
      <c r="G33" s="345"/>
      <c r="H33" s="346"/>
      <c r="I33" s="676"/>
      <c r="J33" s="677"/>
      <c r="K33" s="678"/>
      <c r="L33" s="679"/>
      <c r="M33" s="680"/>
      <c r="N33" s="657">
        <f t="shared" si="0"/>
        <v>0</v>
      </c>
      <c r="O33" s="658"/>
      <c r="P33" s="658"/>
      <c r="Q33" s="658"/>
      <c r="R33" s="658"/>
      <c r="S33" s="71"/>
    </row>
    <row r="34" spans="1:19" ht="23.25" customHeight="1" thickBot="1" x14ac:dyDescent="0.25">
      <c r="A34" s="238"/>
      <c r="B34" s="659"/>
      <c r="C34" s="660"/>
      <c r="D34" s="660"/>
      <c r="E34" s="661"/>
      <c r="F34" s="372"/>
      <c r="G34" s="347"/>
      <c r="H34" s="348"/>
      <c r="I34" s="662"/>
      <c r="J34" s="663"/>
      <c r="K34" s="669"/>
      <c r="L34" s="670"/>
      <c r="M34" s="671"/>
      <c r="N34" s="672">
        <f t="shared" si="0"/>
        <v>0</v>
      </c>
      <c r="O34" s="673"/>
      <c r="P34" s="673"/>
      <c r="Q34" s="673"/>
      <c r="R34" s="673"/>
      <c r="S34" s="239"/>
    </row>
    <row r="35" spans="1:19" ht="23.25" customHeight="1" thickBot="1" x14ac:dyDescent="0.25">
      <c r="A35" s="664" t="s">
        <v>173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6"/>
      <c r="N35" s="667">
        <f>'BDC 272 (2)'!N36</f>
        <v>0</v>
      </c>
      <c r="O35" s="668"/>
      <c r="P35" s="668"/>
      <c r="Q35" s="668"/>
      <c r="R35" s="668"/>
      <c r="S35" s="1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167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269</v>
      </c>
      <c r="B44" s="386"/>
      <c r="C44" s="3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6ciMbyvQ3JS4cBUwUNbqCjgWTqZRaJQ4ZUFykvIFXfY5evs/ttILIKgC2iaVgDM1BdfuwYsny0UiFqJ8VPG4cA==" saltValue="b0LrSJcJBYdCcw1dyY6G7A==" spinCount="100000" sheet="1" objects="1" selectLockedCells="1"/>
  <mergeCells count="110">
    <mergeCell ref="N9:O9"/>
    <mergeCell ref="P9:Q9"/>
    <mergeCell ref="F14:F15"/>
    <mergeCell ref="A7:K7"/>
    <mergeCell ref="B9:C9"/>
    <mergeCell ref="D9:I9"/>
    <mergeCell ref="D12:E12"/>
    <mergeCell ref="H12:I12"/>
    <mergeCell ref="H14:H15"/>
    <mergeCell ref="A14:E15"/>
    <mergeCell ref="B11:C11"/>
    <mergeCell ref="D10:I10"/>
    <mergeCell ref="L12:M12"/>
    <mergeCell ref="B10:C10"/>
    <mergeCell ref="K10:L10"/>
    <mergeCell ref="K11:L11"/>
    <mergeCell ref="P11:Q11"/>
    <mergeCell ref="P10:Q10"/>
    <mergeCell ref="M10:O10"/>
    <mergeCell ref="B12:C12"/>
    <mergeCell ref="M7:N7"/>
    <mergeCell ref="O7:R7"/>
    <mergeCell ref="D11:I11"/>
    <mergeCell ref="M11:N11"/>
    <mergeCell ref="K17:M17"/>
    <mergeCell ref="N17:R17"/>
    <mergeCell ref="N14:S15"/>
    <mergeCell ref="B18:E18"/>
    <mergeCell ref="I18:J18"/>
    <mergeCell ref="K18:M18"/>
    <mergeCell ref="N18:R18"/>
    <mergeCell ref="B17:E17"/>
    <mergeCell ref="I17:J17"/>
    <mergeCell ref="G14:G15"/>
    <mergeCell ref="I14:J15"/>
    <mergeCell ref="K14:M15"/>
    <mergeCell ref="N19:R19"/>
    <mergeCell ref="B22:E22"/>
    <mergeCell ref="I22:J22"/>
    <mergeCell ref="K22:M22"/>
    <mergeCell ref="N22:R22"/>
    <mergeCell ref="B21:E21"/>
    <mergeCell ref="I21:J21"/>
    <mergeCell ref="K21:M21"/>
    <mergeCell ref="N21:R21"/>
    <mergeCell ref="B19:E19"/>
    <mergeCell ref="I19:J19"/>
    <mergeCell ref="K19:M19"/>
    <mergeCell ref="B23:E23"/>
    <mergeCell ref="I23:J23"/>
    <mergeCell ref="K23:M23"/>
    <mergeCell ref="B24:E24"/>
    <mergeCell ref="I24:J24"/>
    <mergeCell ref="K24:M24"/>
    <mergeCell ref="N24:R24"/>
    <mergeCell ref="B20:E20"/>
    <mergeCell ref="I20:J20"/>
    <mergeCell ref="K20:M20"/>
    <mergeCell ref="N20:R20"/>
    <mergeCell ref="N23:R23"/>
    <mergeCell ref="B26:E26"/>
    <mergeCell ref="I26:J26"/>
    <mergeCell ref="K26:M26"/>
    <mergeCell ref="N26:R26"/>
    <mergeCell ref="B25:E25"/>
    <mergeCell ref="I25:J25"/>
    <mergeCell ref="K25:M25"/>
    <mergeCell ref="N25:R25"/>
    <mergeCell ref="B28:E28"/>
    <mergeCell ref="I28:J28"/>
    <mergeCell ref="K28:M28"/>
    <mergeCell ref="N28:R28"/>
    <mergeCell ref="B27:E27"/>
    <mergeCell ref="I27:J27"/>
    <mergeCell ref="K27:M27"/>
    <mergeCell ref="N27:R27"/>
    <mergeCell ref="B29:E29"/>
    <mergeCell ref="I29:J29"/>
    <mergeCell ref="K29:M29"/>
    <mergeCell ref="N29:R29"/>
    <mergeCell ref="N32:R32"/>
    <mergeCell ref="B31:E31"/>
    <mergeCell ref="I31:J31"/>
    <mergeCell ref="K31:M31"/>
    <mergeCell ref="N31:R31"/>
    <mergeCell ref="B30:E30"/>
    <mergeCell ref="I30:J30"/>
    <mergeCell ref="K30:M30"/>
    <mergeCell ref="N30:R30"/>
    <mergeCell ref="B32:E32"/>
    <mergeCell ref="I32:J32"/>
    <mergeCell ref="K32:M32"/>
    <mergeCell ref="B42:R42"/>
    <mergeCell ref="B36:H36"/>
    <mergeCell ref="I36:M36"/>
    <mergeCell ref="N36:R36"/>
    <mergeCell ref="C38:R38"/>
    <mergeCell ref="B39:R39"/>
    <mergeCell ref="B40:R40"/>
    <mergeCell ref="B41:R41"/>
    <mergeCell ref="N33:R33"/>
    <mergeCell ref="B34:E34"/>
    <mergeCell ref="I34:J34"/>
    <mergeCell ref="A35:M35"/>
    <mergeCell ref="N35:R35"/>
    <mergeCell ref="K34:M34"/>
    <mergeCell ref="N34:R34"/>
    <mergeCell ref="B33:E33"/>
    <mergeCell ref="I33:J33"/>
    <mergeCell ref="K33:M33"/>
  </mergeCells>
  <phoneticPr fontId="0" type="noConversion"/>
  <dataValidations count="1">
    <dataValidation type="decimal" allowBlank="1" showInputMessage="1" showErrorMessage="1" error="Entry must be $200,000 or less." sqref="K17:M34" xr:uid="{00000000-0002-0000-15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2</v>
      </c>
      <c r="O12" s="21" t="s">
        <v>7</v>
      </c>
      <c r="P12" s="355"/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70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71"/>
      <c r="G18" s="345"/>
      <c r="H18" s="346"/>
      <c r="I18" s="676"/>
      <c r="J18" s="677"/>
      <c r="K18" s="678"/>
      <c r="L18" s="679"/>
      <c r="M18" s="680"/>
      <c r="N18" s="657">
        <f t="shared" ref="N18:N34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71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71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71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71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71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71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71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71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71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71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71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71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71"/>
      <c r="G31" s="345"/>
      <c r="H31" s="346"/>
      <c r="I31" s="676"/>
      <c r="J31" s="677"/>
      <c r="K31" s="678"/>
      <c r="L31" s="679"/>
      <c r="M31" s="680"/>
      <c r="N31" s="657">
        <f t="shared" si="0"/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71"/>
      <c r="G32" s="345"/>
      <c r="H32" s="346"/>
      <c r="I32" s="676"/>
      <c r="J32" s="677"/>
      <c r="K32" s="678"/>
      <c r="L32" s="679"/>
      <c r="M32" s="680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71"/>
      <c r="G33" s="345"/>
      <c r="H33" s="346"/>
      <c r="I33" s="676"/>
      <c r="J33" s="677"/>
      <c r="K33" s="678"/>
      <c r="L33" s="679"/>
      <c r="M33" s="680"/>
      <c r="N33" s="657">
        <f t="shared" si="0"/>
        <v>0</v>
      </c>
      <c r="O33" s="658"/>
      <c r="P33" s="658"/>
      <c r="Q33" s="658"/>
      <c r="R33" s="658"/>
      <c r="S33" s="71"/>
    </row>
    <row r="34" spans="1:19" ht="23.25" customHeight="1" thickBot="1" x14ac:dyDescent="0.25">
      <c r="A34" s="238"/>
      <c r="B34" s="659"/>
      <c r="C34" s="660"/>
      <c r="D34" s="660"/>
      <c r="E34" s="661"/>
      <c r="F34" s="372"/>
      <c r="G34" s="347"/>
      <c r="H34" s="348"/>
      <c r="I34" s="662"/>
      <c r="J34" s="663"/>
      <c r="K34" s="669"/>
      <c r="L34" s="670"/>
      <c r="M34" s="671"/>
      <c r="N34" s="672">
        <f t="shared" si="0"/>
        <v>0</v>
      </c>
      <c r="O34" s="673"/>
      <c r="P34" s="673"/>
      <c r="Q34" s="673"/>
      <c r="R34" s="673"/>
      <c r="S34" s="239"/>
    </row>
    <row r="35" spans="1:19" ht="23.25" customHeight="1" thickBot="1" x14ac:dyDescent="0.25">
      <c r="A35" s="664" t="s">
        <v>174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6"/>
      <c r="N35" s="667">
        <f>'BDC 272 (3)'!N36</f>
        <v>0</v>
      </c>
      <c r="O35" s="668"/>
      <c r="P35" s="668"/>
      <c r="Q35" s="668"/>
      <c r="R35" s="668"/>
      <c r="S35" s="1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234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270</v>
      </c>
      <c r="B44" s="386"/>
      <c r="C44" s="3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wou3m+eFNXMnTSzVsSDlebSt3Le2B08UzOZ0Jbu7cZxpFBwHA5PagBw99skuT8Pz7WnPWFsvPulLD//GmlDEag==" saltValue="4raeIsVmZzDVpXRHI2coLw==" spinCount="100000" sheet="1" objects="1" selectLockedCells="1"/>
  <mergeCells count="110">
    <mergeCell ref="B39:R39"/>
    <mergeCell ref="B40:R40"/>
    <mergeCell ref="B41:R41"/>
    <mergeCell ref="B42:R42"/>
    <mergeCell ref="A35:M35"/>
    <mergeCell ref="N35:R35"/>
    <mergeCell ref="B36:H36"/>
    <mergeCell ref="I36:M36"/>
    <mergeCell ref="N36:R36"/>
    <mergeCell ref="C38:R38"/>
    <mergeCell ref="B33:E33"/>
    <mergeCell ref="I33:J33"/>
    <mergeCell ref="K33:M33"/>
    <mergeCell ref="N33:R33"/>
    <mergeCell ref="B34:E34"/>
    <mergeCell ref="I34:J34"/>
    <mergeCell ref="K34:M34"/>
    <mergeCell ref="N34:R34"/>
    <mergeCell ref="B31:E31"/>
    <mergeCell ref="I31:J31"/>
    <mergeCell ref="K31:M31"/>
    <mergeCell ref="N31:R31"/>
    <mergeCell ref="B32:E32"/>
    <mergeCell ref="I32:J32"/>
    <mergeCell ref="K32:M32"/>
    <mergeCell ref="N32:R32"/>
    <mergeCell ref="B29:E29"/>
    <mergeCell ref="I29:J29"/>
    <mergeCell ref="K29:M29"/>
    <mergeCell ref="N29:R29"/>
    <mergeCell ref="B30:E30"/>
    <mergeCell ref="I30:J30"/>
    <mergeCell ref="K30:M30"/>
    <mergeCell ref="N30:R30"/>
    <mergeCell ref="B27:E27"/>
    <mergeCell ref="I27:J27"/>
    <mergeCell ref="K27:M27"/>
    <mergeCell ref="N27:R27"/>
    <mergeCell ref="B28:E28"/>
    <mergeCell ref="I28:J28"/>
    <mergeCell ref="K28:M28"/>
    <mergeCell ref="N28:R28"/>
    <mergeCell ref="B25:E25"/>
    <mergeCell ref="I25:J25"/>
    <mergeCell ref="K25:M25"/>
    <mergeCell ref="N25:R25"/>
    <mergeCell ref="B26:E26"/>
    <mergeCell ref="I26:J26"/>
    <mergeCell ref="K26:M26"/>
    <mergeCell ref="N26:R26"/>
    <mergeCell ref="B23:E23"/>
    <mergeCell ref="I23:J23"/>
    <mergeCell ref="K23:M23"/>
    <mergeCell ref="N23:R23"/>
    <mergeCell ref="B24:E24"/>
    <mergeCell ref="I24:J24"/>
    <mergeCell ref="K24:M24"/>
    <mergeCell ref="N24:R24"/>
    <mergeCell ref="B18:E18"/>
    <mergeCell ref="I18:J18"/>
    <mergeCell ref="K18:M18"/>
    <mergeCell ref="N18:R18"/>
    <mergeCell ref="B21:E21"/>
    <mergeCell ref="I21:J21"/>
    <mergeCell ref="K21:M21"/>
    <mergeCell ref="N21:R21"/>
    <mergeCell ref="B22:E22"/>
    <mergeCell ref="I22:J22"/>
    <mergeCell ref="K22:M22"/>
    <mergeCell ref="N22:R22"/>
    <mergeCell ref="B19:E19"/>
    <mergeCell ref="I19:J19"/>
    <mergeCell ref="K19:M19"/>
    <mergeCell ref="N19:R19"/>
    <mergeCell ref="B20:E20"/>
    <mergeCell ref="I20:J20"/>
    <mergeCell ref="K20:M20"/>
    <mergeCell ref="N20:R20"/>
    <mergeCell ref="A14:E15"/>
    <mergeCell ref="F14:F15"/>
    <mergeCell ref="G14:G15"/>
    <mergeCell ref="H14:H15"/>
    <mergeCell ref="I14:J15"/>
    <mergeCell ref="K14:M15"/>
    <mergeCell ref="N14:S15"/>
    <mergeCell ref="B17:E17"/>
    <mergeCell ref="I17:J17"/>
    <mergeCell ref="K17:M17"/>
    <mergeCell ref="N17:R17"/>
    <mergeCell ref="B11:C11"/>
    <mergeCell ref="D11:I11"/>
    <mergeCell ref="K11:L11"/>
    <mergeCell ref="M11:N11"/>
    <mergeCell ref="P11:Q11"/>
    <mergeCell ref="B12:C12"/>
    <mergeCell ref="D12:E12"/>
    <mergeCell ref="H12:I12"/>
    <mergeCell ref="L12:M12"/>
    <mergeCell ref="A7:K7"/>
    <mergeCell ref="M7:N7"/>
    <mergeCell ref="O7:R7"/>
    <mergeCell ref="B9:C9"/>
    <mergeCell ref="D9:I9"/>
    <mergeCell ref="N9:O9"/>
    <mergeCell ref="P9:Q9"/>
    <mergeCell ref="B10:C10"/>
    <mergeCell ref="D10:I10"/>
    <mergeCell ref="K10:L10"/>
    <mergeCell ref="M10:O10"/>
    <mergeCell ref="P10:Q10"/>
  </mergeCells>
  <dataValidations count="1">
    <dataValidation type="decimal" allowBlank="1" showInputMessage="1" showErrorMessage="1" error="Entry must be $200,000 or less." sqref="K17:M34" xr:uid="{00000000-0002-0000-16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3</v>
      </c>
      <c r="O12" s="21" t="s">
        <v>7</v>
      </c>
      <c r="P12" s="355"/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66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67"/>
      <c r="G18" s="345"/>
      <c r="H18" s="346"/>
      <c r="I18" s="676"/>
      <c r="J18" s="677"/>
      <c r="K18" s="678"/>
      <c r="L18" s="679"/>
      <c r="M18" s="680"/>
      <c r="N18" s="657">
        <f t="shared" ref="N18:N34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67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67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67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67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67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67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67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67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67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67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67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67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67"/>
      <c r="G31" s="345"/>
      <c r="H31" s="346"/>
      <c r="I31" s="676"/>
      <c r="J31" s="677"/>
      <c r="K31" s="678"/>
      <c r="L31" s="679"/>
      <c r="M31" s="680"/>
      <c r="N31" s="657">
        <f t="shared" si="0"/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67"/>
      <c r="G32" s="345"/>
      <c r="H32" s="346"/>
      <c r="I32" s="676"/>
      <c r="J32" s="677"/>
      <c r="K32" s="678"/>
      <c r="L32" s="679"/>
      <c r="M32" s="680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67"/>
      <c r="G33" s="345"/>
      <c r="H33" s="346"/>
      <c r="I33" s="676"/>
      <c r="J33" s="677"/>
      <c r="K33" s="678"/>
      <c r="L33" s="679"/>
      <c r="M33" s="680"/>
      <c r="N33" s="657">
        <f t="shared" si="0"/>
        <v>0</v>
      </c>
      <c r="O33" s="658"/>
      <c r="P33" s="658"/>
      <c r="Q33" s="658"/>
      <c r="R33" s="658"/>
      <c r="S33" s="71"/>
    </row>
    <row r="34" spans="1:19" ht="23.25" customHeight="1" thickBot="1" x14ac:dyDescent="0.25">
      <c r="A34" s="238"/>
      <c r="B34" s="659"/>
      <c r="C34" s="660"/>
      <c r="D34" s="660"/>
      <c r="E34" s="661"/>
      <c r="F34" s="368"/>
      <c r="G34" s="347"/>
      <c r="H34" s="348"/>
      <c r="I34" s="662"/>
      <c r="J34" s="663"/>
      <c r="K34" s="669"/>
      <c r="L34" s="670"/>
      <c r="M34" s="671"/>
      <c r="N34" s="672">
        <f t="shared" si="0"/>
        <v>0</v>
      </c>
      <c r="O34" s="673"/>
      <c r="P34" s="673"/>
      <c r="Q34" s="673"/>
      <c r="R34" s="673"/>
      <c r="S34" s="239"/>
    </row>
    <row r="35" spans="1:19" ht="23.25" customHeight="1" thickBot="1" x14ac:dyDescent="0.25">
      <c r="A35" s="664" t="s">
        <v>175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6"/>
      <c r="N35" s="667">
        <f>'BDC 272 (4)'!N36</f>
        <v>0</v>
      </c>
      <c r="O35" s="668"/>
      <c r="P35" s="668"/>
      <c r="Q35" s="668"/>
      <c r="R35" s="668"/>
      <c r="S35" s="1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235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270</v>
      </c>
      <c r="B44" s="386"/>
      <c r="C44" s="3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pyLX0FaYk5xnSfES+8uO+T3iKMkQHyflV0gVh5s4+Ym+LRu5zwxw97km/cy0ecDYloY6Ji19j0rtyF3OoEelow==" saltValue="yUkOwio8CosECstdQNB5QA==" spinCount="100000" sheet="1" objects="1" selectLockedCells="1"/>
  <mergeCells count="110">
    <mergeCell ref="B39:R39"/>
    <mergeCell ref="B40:R40"/>
    <mergeCell ref="B41:R41"/>
    <mergeCell ref="B42:R42"/>
    <mergeCell ref="A35:M35"/>
    <mergeCell ref="N35:R35"/>
    <mergeCell ref="B36:H36"/>
    <mergeCell ref="I36:M36"/>
    <mergeCell ref="N36:R36"/>
    <mergeCell ref="C38:R38"/>
    <mergeCell ref="B33:E33"/>
    <mergeCell ref="I33:J33"/>
    <mergeCell ref="K33:M33"/>
    <mergeCell ref="N33:R33"/>
    <mergeCell ref="B34:E34"/>
    <mergeCell ref="I34:J34"/>
    <mergeCell ref="K34:M34"/>
    <mergeCell ref="N34:R34"/>
    <mergeCell ref="B31:E31"/>
    <mergeCell ref="I31:J31"/>
    <mergeCell ref="K31:M31"/>
    <mergeCell ref="N31:R31"/>
    <mergeCell ref="B32:E32"/>
    <mergeCell ref="I32:J32"/>
    <mergeCell ref="K32:M32"/>
    <mergeCell ref="N32:R32"/>
    <mergeCell ref="B29:E29"/>
    <mergeCell ref="I29:J29"/>
    <mergeCell ref="K29:M29"/>
    <mergeCell ref="N29:R29"/>
    <mergeCell ref="B30:E30"/>
    <mergeCell ref="I30:J30"/>
    <mergeCell ref="K30:M30"/>
    <mergeCell ref="N30:R30"/>
    <mergeCell ref="B27:E27"/>
    <mergeCell ref="I27:J27"/>
    <mergeCell ref="K27:M27"/>
    <mergeCell ref="N27:R27"/>
    <mergeCell ref="B28:E28"/>
    <mergeCell ref="I28:J28"/>
    <mergeCell ref="K28:M28"/>
    <mergeCell ref="N28:R28"/>
    <mergeCell ref="B25:E25"/>
    <mergeCell ref="I25:J25"/>
    <mergeCell ref="K25:M25"/>
    <mergeCell ref="N25:R25"/>
    <mergeCell ref="B26:E26"/>
    <mergeCell ref="I26:J26"/>
    <mergeCell ref="K26:M26"/>
    <mergeCell ref="N26:R26"/>
    <mergeCell ref="B23:E23"/>
    <mergeCell ref="I23:J23"/>
    <mergeCell ref="K23:M23"/>
    <mergeCell ref="N23:R23"/>
    <mergeCell ref="B24:E24"/>
    <mergeCell ref="I24:J24"/>
    <mergeCell ref="K24:M24"/>
    <mergeCell ref="N24:R24"/>
    <mergeCell ref="B18:E18"/>
    <mergeCell ref="I18:J18"/>
    <mergeCell ref="K18:M18"/>
    <mergeCell ref="N18:R18"/>
    <mergeCell ref="B21:E21"/>
    <mergeCell ref="I21:J21"/>
    <mergeCell ref="K21:M21"/>
    <mergeCell ref="N21:R21"/>
    <mergeCell ref="B22:E22"/>
    <mergeCell ref="I22:J22"/>
    <mergeCell ref="K22:M22"/>
    <mergeCell ref="N22:R22"/>
    <mergeCell ref="B19:E19"/>
    <mergeCell ref="I19:J19"/>
    <mergeCell ref="K19:M19"/>
    <mergeCell ref="N19:R19"/>
    <mergeCell ref="B20:E20"/>
    <mergeCell ref="I20:J20"/>
    <mergeCell ref="K20:M20"/>
    <mergeCell ref="N20:R20"/>
    <mergeCell ref="A14:E15"/>
    <mergeCell ref="F14:F15"/>
    <mergeCell ref="G14:G15"/>
    <mergeCell ref="H14:H15"/>
    <mergeCell ref="I14:J15"/>
    <mergeCell ref="K14:M15"/>
    <mergeCell ref="N14:S15"/>
    <mergeCell ref="B17:E17"/>
    <mergeCell ref="I17:J17"/>
    <mergeCell ref="K17:M17"/>
    <mergeCell ref="N17:R17"/>
    <mergeCell ref="B11:C11"/>
    <mergeCell ref="D11:I11"/>
    <mergeCell ref="K11:L11"/>
    <mergeCell ref="M11:N11"/>
    <mergeCell ref="P11:Q11"/>
    <mergeCell ref="B12:C12"/>
    <mergeCell ref="D12:E12"/>
    <mergeCell ref="H12:I12"/>
    <mergeCell ref="L12:M12"/>
    <mergeCell ref="A7:K7"/>
    <mergeCell ref="M7:N7"/>
    <mergeCell ref="O7:R7"/>
    <mergeCell ref="B9:C9"/>
    <mergeCell ref="D9:I9"/>
    <mergeCell ref="N9:O9"/>
    <mergeCell ref="P9:Q9"/>
    <mergeCell ref="B10:C10"/>
    <mergeCell ref="D10:I10"/>
    <mergeCell ref="K10:L10"/>
    <mergeCell ref="M10:O10"/>
    <mergeCell ref="P10:Q10"/>
  </mergeCells>
  <dataValidations count="1">
    <dataValidation type="decimal" allowBlank="1" showInputMessage="1" showErrorMessage="1" error="Entry must be $200,000 or less." sqref="K17:M34" xr:uid="{00000000-0002-0000-17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4</v>
      </c>
      <c r="O12" s="21" t="s">
        <v>7</v>
      </c>
      <c r="P12" s="358"/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66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67"/>
      <c r="G18" s="345"/>
      <c r="H18" s="346"/>
      <c r="I18" s="676"/>
      <c r="J18" s="677"/>
      <c r="K18" s="678"/>
      <c r="L18" s="679"/>
      <c r="M18" s="680"/>
      <c r="N18" s="657">
        <f t="shared" ref="N18:N34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67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67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67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67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67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67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67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67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67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67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67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67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67"/>
      <c r="G31" s="345"/>
      <c r="H31" s="346"/>
      <c r="I31" s="676"/>
      <c r="J31" s="677"/>
      <c r="K31" s="678"/>
      <c r="L31" s="679"/>
      <c r="M31" s="680"/>
      <c r="N31" s="657">
        <f t="shared" si="0"/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67"/>
      <c r="G32" s="345"/>
      <c r="H32" s="346"/>
      <c r="I32" s="676"/>
      <c r="J32" s="677"/>
      <c r="K32" s="678"/>
      <c r="L32" s="679"/>
      <c r="M32" s="680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67"/>
      <c r="G33" s="345"/>
      <c r="H33" s="346"/>
      <c r="I33" s="676"/>
      <c r="J33" s="677"/>
      <c r="K33" s="678"/>
      <c r="L33" s="679"/>
      <c r="M33" s="680"/>
      <c r="N33" s="657">
        <f t="shared" si="0"/>
        <v>0</v>
      </c>
      <c r="O33" s="658"/>
      <c r="P33" s="658"/>
      <c r="Q33" s="658"/>
      <c r="R33" s="658"/>
      <c r="S33" s="71"/>
    </row>
    <row r="34" spans="1:19" ht="23.25" customHeight="1" thickBot="1" x14ac:dyDescent="0.25">
      <c r="A34" s="238"/>
      <c r="B34" s="659"/>
      <c r="C34" s="660"/>
      <c r="D34" s="660"/>
      <c r="E34" s="661"/>
      <c r="F34" s="368"/>
      <c r="G34" s="347"/>
      <c r="H34" s="348"/>
      <c r="I34" s="662"/>
      <c r="J34" s="663"/>
      <c r="K34" s="669"/>
      <c r="L34" s="670"/>
      <c r="M34" s="671"/>
      <c r="N34" s="672">
        <f t="shared" si="0"/>
        <v>0</v>
      </c>
      <c r="O34" s="673"/>
      <c r="P34" s="673"/>
      <c r="Q34" s="673"/>
      <c r="R34" s="673"/>
      <c r="S34" s="239"/>
    </row>
    <row r="35" spans="1:19" ht="23.25" customHeight="1" thickBot="1" x14ac:dyDescent="0.25">
      <c r="A35" s="664" t="s">
        <v>176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6"/>
      <c r="N35" s="667">
        <f>'BDC 272 (5)'!N36</f>
        <v>0</v>
      </c>
      <c r="O35" s="668"/>
      <c r="P35" s="668"/>
      <c r="Q35" s="668"/>
      <c r="R35" s="668"/>
      <c r="S35" s="1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187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271</v>
      </c>
      <c r="B44" s="386"/>
      <c r="C44" s="3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Za8s3E+pxhiSxlT7JaUIMGDmvwYisaUf9r9QWPiZ01HCdjepxHzlvHlCvxcHGnfZpZGcQZ518KVzIJNuy1IU3A==" saltValue="ahNsTs36BIkPTejgMp9kwg==" spinCount="100000" sheet="1" objects="1" scenarios="1" selectLockedCells="1"/>
  <mergeCells count="110">
    <mergeCell ref="D10:I10"/>
    <mergeCell ref="K10:L10"/>
    <mergeCell ref="M10:O10"/>
    <mergeCell ref="P10:Q10"/>
    <mergeCell ref="B12:C12"/>
    <mergeCell ref="D12:E12"/>
    <mergeCell ref="H12:I12"/>
    <mergeCell ref="L12:M12"/>
    <mergeCell ref="A7:K7"/>
    <mergeCell ref="M7:N7"/>
    <mergeCell ref="O7:R7"/>
    <mergeCell ref="B9:C9"/>
    <mergeCell ref="D9:I9"/>
    <mergeCell ref="N9:O9"/>
    <mergeCell ref="P9:Q9"/>
    <mergeCell ref="B10:C10"/>
    <mergeCell ref="N14:S15"/>
    <mergeCell ref="B17:E17"/>
    <mergeCell ref="I17:J17"/>
    <mergeCell ref="K17:M17"/>
    <mergeCell ref="N17:R17"/>
    <mergeCell ref="B11:C11"/>
    <mergeCell ref="D11:I11"/>
    <mergeCell ref="K11:L11"/>
    <mergeCell ref="M11:N11"/>
    <mergeCell ref="P11:Q11"/>
    <mergeCell ref="A14:E15"/>
    <mergeCell ref="F14:F15"/>
    <mergeCell ref="G14:G15"/>
    <mergeCell ref="H14:H15"/>
    <mergeCell ref="I14:J15"/>
    <mergeCell ref="K14:M15"/>
    <mergeCell ref="B22:E22"/>
    <mergeCell ref="I22:J22"/>
    <mergeCell ref="K22:M22"/>
    <mergeCell ref="N22:R22"/>
    <mergeCell ref="B19:E19"/>
    <mergeCell ref="I19:J19"/>
    <mergeCell ref="K19:M19"/>
    <mergeCell ref="N19:R19"/>
    <mergeCell ref="B20:E20"/>
    <mergeCell ref="I20:J20"/>
    <mergeCell ref="B18:E18"/>
    <mergeCell ref="I18:J18"/>
    <mergeCell ref="K18:M18"/>
    <mergeCell ref="N18:R18"/>
    <mergeCell ref="B21:E21"/>
    <mergeCell ref="I21:J21"/>
    <mergeCell ref="K21:M21"/>
    <mergeCell ref="N21:R21"/>
    <mergeCell ref="K20:M20"/>
    <mergeCell ref="N20:R20"/>
    <mergeCell ref="B23:E23"/>
    <mergeCell ref="I23:J23"/>
    <mergeCell ref="K23:M23"/>
    <mergeCell ref="N23:R23"/>
    <mergeCell ref="B24:E24"/>
    <mergeCell ref="I24:J24"/>
    <mergeCell ref="K24:M24"/>
    <mergeCell ref="N24:R24"/>
    <mergeCell ref="B25:E25"/>
    <mergeCell ref="I25:J25"/>
    <mergeCell ref="K25:M25"/>
    <mergeCell ref="N25:R25"/>
    <mergeCell ref="B26:E26"/>
    <mergeCell ref="I26:J26"/>
    <mergeCell ref="K26:M26"/>
    <mergeCell ref="N26:R26"/>
    <mergeCell ref="B27:E27"/>
    <mergeCell ref="I27:J27"/>
    <mergeCell ref="K27:M27"/>
    <mergeCell ref="N27:R27"/>
    <mergeCell ref="B28:E28"/>
    <mergeCell ref="I28:J28"/>
    <mergeCell ref="K28:M28"/>
    <mergeCell ref="N28:R28"/>
    <mergeCell ref="B29:E29"/>
    <mergeCell ref="I29:J29"/>
    <mergeCell ref="K29:M29"/>
    <mergeCell ref="N29:R29"/>
    <mergeCell ref="B30:E30"/>
    <mergeCell ref="I30:J30"/>
    <mergeCell ref="K30:M30"/>
    <mergeCell ref="N30:R30"/>
    <mergeCell ref="B31:E31"/>
    <mergeCell ref="I31:J31"/>
    <mergeCell ref="K31:M31"/>
    <mergeCell ref="N31:R31"/>
    <mergeCell ref="B32:E32"/>
    <mergeCell ref="I32:J32"/>
    <mergeCell ref="K32:M32"/>
    <mergeCell ref="N32:R32"/>
    <mergeCell ref="B33:E33"/>
    <mergeCell ref="I33:J33"/>
    <mergeCell ref="K33:M33"/>
    <mergeCell ref="N33:R33"/>
    <mergeCell ref="B34:E34"/>
    <mergeCell ref="I34:J34"/>
    <mergeCell ref="K34:M34"/>
    <mergeCell ref="N34:R34"/>
    <mergeCell ref="B39:R39"/>
    <mergeCell ref="B40:R40"/>
    <mergeCell ref="B41:R41"/>
    <mergeCell ref="B42:R42"/>
    <mergeCell ref="A35:M35"/>
    <mergeCell ref="N35:R35"/>
    <mergeCell ref="B36:H36"/>
    <mergeCell ref="I36:M36"/>
    <mergeCell ref="N36:R36"/>
    <mergeCell ref="C38:R38"/>
  </mergeCells>
  <dataValidations count="1">
    <dataValidation type="decimal" allowBlank="1" showInputMessage="1" showErrorMessage="1" error="Entry must be $200,000 or less." sqref="K17:M34" xr:uid="{00000000-0002-0000-18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5</v>
      </c>
      <c r="O12" s="21" t="s">
        <v>7</v>
      </c>
      <c r="P12" s="358"/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66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67"/>
      <c r="G18" s="345"/>
      <c r="H18" s="346"/>
      <c r="I18" s="676"/>
      <c r="J18" s="677"/>
      <c r="K18" s="678"/>
      <c r="L18" s="679"/>
      <c r="M18" s="680"/>
      <c r="N18" s="657">
        <f t="shared" ref="N18:N34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67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67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67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67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67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67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67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67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67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67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67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67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67"/>
      <c r="G31" s="345"/>
      <c r="H31" s="346"/>
      <c r="I31" s="676"/>
      <c r="J31" s="677"/>
      <c r="K31" s="678"/>
      <c r="L31" s="679"/>
      <c r="M31" s="680"/>
      <c r="N31" s="657">
        <f t="shared" si="0"/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67"/>
      <c r="G32" s="345"/>
      <c r="H32" s="346"/>
      <c r="I32" s="676"/>
      <c r="J32" s="677"/>
      <c r="K32" s="678"/>
      <c r="L32" s="679"/>
      <c r="M32" s="680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67"/>
      <c r="G33" s="345"/>
      <c r="H33" s="346"/>
      <c r="I33" s="676"/>
      <c r="J33" s="677"/>
      <c r="K33" s="678"/>
      <c r="L33" s="679"/>
      <c r="M33" s="680"/>
      <c r="N33" s="657">
        <f t="shared" si="0"/>
        <v>0</v>
      </c>
      <c r="O33" s="658"/>
      <c r="P33" s="658"/>
      <c r="Q33" s="658"/>
      <c r="R33" s="658"/>
      <c r="S33" s="71"/>
    </row>
    <row r="34" spans="1:19" ht="23.25" customHeight="1" thickBot="1" x14ac:dyDescent="0.25">
      <c r="A34" s="238"/>
      <c r="B34" s="659"/>
      <c r="C34" s="660"/>
      <c r="D34" s="660"/>
      <c r="E34" s="661"/>
      <c r="F34" s="368"/>
      <c r="G34" s="347"/>
      <c r="H34" s="348"/>
      <c r="I34" s="662"/>
      <c r="J34" s="663"/>
      <c r="K34" s="669"/>
      <c r="L34" s="670"/>
      <c r="M34" s="671"/>
      <c r="N34" s="672">
        <f t="shared" si="0"/>
        <v>0</v>
      </c>
      <c r="O34" s="673"/>
      <c r="P34" s="673"/>
      <c r="Q34" s="673"/>
      <c r="R34" s="673"/>
      <c r="S34" s="239"/>
    </row>
    <row r="35" spans="1:19" ht="23.25" customHeight="1" thickBot="1" x14ac:dyDescent="0.25">
      <c r="A35" s="664" t="s">
        <v>177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6"/>
      <c r="N35" s="667">
        <f>'BDC 272 (6)'!N36</f>
        <v>0</v>
      </c>
      <c r="O35" s="668"/>
      <c r="P35" s="668"/>
      <c r="Q35" s="668"/>
      <c r="R35" s="668"/>
      <c r="S35" s="1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186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270</v>
      </c>
      <c r="B44" s="386"/>
      <c r="C44" s="3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8XW9CI8Nb9LwWYjoAOhB/ChNobT9xNpqgST1HPMVu1WoQw80UcX8GKyzcVlfVsGJr6q6It0MI6jnHrx/Ll11vw==" saltValue="Qjqo6mJjevSIZ3AkX60NyA==" spinCount="100000" sheet="1" objects="1" scenarios="1" selectLockedCells="1"/>
  <mergeCells count="110">
    <mergeCell ref="D10:I10"/>
    <mergeCell ref="K10:L10"/>
    <mergeCell ref="M10:O10"/>
    <mergeCell ref="P10:Q10"/>
    <mergeCell ref="B12:C12"/>
    <mergeCell ref="D12:E12"/>
    <mergeCell ref="H12:I12"/>
    <mergeCell ref="L12:M12"/>
    <mergeCell ref="A7:K7"/>
    <mergeCell ref="M7:N7"/>
    <mergeCell ref="O7:R7"/>
    <mergeCell ref="B9:C9"/>
    <mergeCell ref="D9:I9"/>
    <mergeCell ref="N9:O9"/>
    <mergeCell ref="P9:Q9"/>
    <mergeCell ref="B10:C10"/>
    <mergeCell ref="N14:S15"/>
    <mergeCell ref="B17:E17"/>
    <mergeCell ref="I17:J17"/>
    <mergeCell ref="K17:M17"/>
    <mergeCell ref="N17:R17"/>
    <mergeCell ref="B11:C11"/>
    <mergeCell ref="D11:I11"/>
    <mergeCell ref="K11:L11"/>
    <mergeCell ref="M11:N11"/>
    <mergeCell ref="P11:Q11"/>
    <mergeCell ref="A14:E15"/>
    <mergeCell ref="F14:F15"/>
    <mergeCell ref="G14:G15"/>
    <mergeCell ref="H14:H15"/>
    <mergeCell ref="I14:J15"/>
    <mergeCell ref="K14:M15"/>
    <mergeCell ref="B22:E22"/>
    <mergeCell ref="I22:J22"/>
    <mergeCell ref="K22:M22"/>
    <mergeCell ref="N22:R22"/>
    <mergeCell ref="B19:E19"/>
    <mergeCell ref="I19:J19"/>
    <mergeCell ref="K19:M19"/>
    <mergeCell ref="N19:R19"/>
    <mergeCell ref="B20:E20"/>
    <mergeCell ref="I20:J20"/>
    <mergeCell ref="B18:E18"/>
    <mergeCell ref="I18:J18"/>
    <mergeCell ref="K18:M18"/>
    <mergeCell ref="N18:R18"/>
    <mergeCell ref="B21:E21"/>
    <mergeCell ref="I21:J21"/>
    <mergeCell ref="K21:M21"/>
    <mergeCell ref="N21:R21"/>
    <mergeCell ref="K20:M20"/>
    <mergeCell ref="N20:R20"/>
    <mergeCell ref="B23:E23"/>
    <mergeCell ref="I23:J23"/>
    <mergeCell ref="K23:M23"/>
    <mergeCell ref="N23:R23"/>
    <mergeCell ref="B24:E24"/>
    <mergeCell ref="I24:J24"/>
    <mergeCell ref="K24:M24"/>
    <mergeCell ref="N24:R24"/>
    <mergeCell ref="B25:E25"/>
    <mergeCell ref="I25:J25"/>
    <mergeCell ref="K25:M25"/>
    <mergeCell ref="N25:R25"/>
    <mergeCell ref="B26:E26"/>
    <mergeCell ref="I26:J26"/>
    <mergeCell ref="K26:M26"/>
    <mergeCell ref="N26:R26"/>
    <mergeCell ref="B27:E27"/>
    <mergeCell ref="I27:J27"/>
    <mergeCell ref="K27:M27"/>
    <mergeCell ref="N27:R27"/>
    <mergeCell ref="B28:E28"/>
    <mergeCell ref="I28:J28"/>
    <mergeCell ref="K28:M28"/>
    <mergeCell ref="N28:R28"/>
    <mergeCell ref="B29:E29"/>
    <mergeCell ref="I29:J29"/>
    <mergeCell ref="K29:M29"/>
    <mergeCell ref="N29:R29"/>
    <mergeCell ref="B30:E30"/>
    <mergeCell ref="I30:J30"/>
    <mergeCell ref="K30:M30"/>
    <mergeCell ref="N30:R30"/>
    <mergeCell ref="B31:E31"/>
    <mergeCell ref="I31:J31"/>
    <mergeCell ref="K31:M31"/>
    <mergeCell ref="N31:R31"/>
    <mergeCell ref="B32:E32"/>
    <mergeCell ref="I32:J32"/>
    <mergeCell ref="K32:M32"/>
    <mergeCell ref="N32:R32"/>
    <mergeCell ref="B33:E33"/>
    <mergeCell ref="I33:J33"/>
    <mergeCell ref="K33:M33"/>
    <mergeCell ref="N33:R33"/>
    <mergeCell ref="B34:E34"/>
    <mergeCell ref="I34:J34"/>
    <mergeCell ref="K34:M34"/>
    <mergeCell ref="N34:R34"/>
    <mergeCell ref="B39:R39"/>
    <mergeCell ref="B40:R40"/>
    <mergeCell ref="B41:R41"/>
    <mergeCell ref="B42:R42"/>
    <mergeCell ref="A35:M35"/>
    <mergeCell ref="N35:R35"/>
    <mergeCell ref="B36:H36"/>
    <mergeCell ref="I36:M36"/>
    <mergeCell ref="N36:R36"/>
    <mergeCell ref="C38:R38"/>
  </mergeCells>
  <dataValidations count="1">
    <dataValidation type="decimal" allowBlank="1" showInputMessage="1" showErrorMessage="1" error="Entry must be $200,000 or less." sqref="K17:M34" xr:uid="{00000000-0002-0000-19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6</v>
      </c>
      <c r="O12" s="21" t="s">
        <v>7</v>
      </c>
      <c r="P12" s="358"/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66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67"/>
      <c r="G18" s="345"/>
      <c r="H18" s="346"/>
      <c r="I18" s="676"/>
      <c r="J18" s="677"/>
      <c r="K18" s="678"/>
      <c r="L18" s="679"/>
      <c r="M18" s="680"/>
      <c r="N18" s="657">
        <f t="shared" ref="N18:N34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67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67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67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67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67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67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67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67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67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67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67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67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67"/>
      <c r="G31" s="345"/>
      <c r="H31" s="346"/>
      <c r="I31" s="676"/>
      <c r="J31" s="677"/>
      <c r="K31" s="678"/>
      <c r="L31" s="679"/>
      <c r="M31" s="680"/>
      <c r="N31" s="657">
        <f t="shared" si="0"/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67"/>
      <c r="G32" s="345"/>
      <c r="H32" s="346"/>
      <c r="I32" s="676"/>
      <c r="J32" s="677"/>
      <c r="K32" s="678"/>
      <c r="L32" s="679"/>
      <c r="M32" s="680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67"/>
      <c r="G33" s="345"/>
      <c r="H33" s="346"/>
      <c r="I33" s="676"/>
      <c r="J33" s="677"/>
      <c r="K33" s="678"/>
      <c r="L33" s="679"/>
      <c r="M33" s="680"/>
      <c r="N33" s="657">
        <f t="shared" si="0"/>
        <v>0</v>
      </c>
      <c r="O33" s="658"/>
      <c r="P33" s="658"/>
      <c r="Q33" s="658"/>
      <c r="R33" s="658"/>
      <c r="S33" s="71"/>
    </row>
    <row r="34" spans="1:19" ht="23.25" customHeight="1" thickBot="1" x14ac:dyDescent="0.25">
      <c r="A34" s="238"/>
      <c r="B34" s="659"/>
      <c r="C34" s="660"/>
      <c r="D34" s="660"/>
      <c r="E34" s="661"/>
      <c r="F34" s="368"/>
      <c r="G34" s="347"/>
      <c r="H34" s="348"/>
      <c r="I34" s="662"/>
      <c r="J34" s="663"/>
      <c r="K34" s="669"/>
      <c r="L34" s="670"/>
      <c r="M34" s="671"/>
      <c r="N34" s="672">
        <f t="shared" si="0"/>
        <v>0</v>
      </c>
      <c r="O34" s="673"/>
      <c r="P34" s="673"/>
      <c r="Q34" s="673"/>
      <c r="R34" s="673"/>
      <c r="S34" s="239"/>
    </row>
    <row r="35" spans="1:19" ht="23.25" customHeight="1" thickBot="1" x14ac:dyDescent="0.25">
      <c r="A35" s="664" t="s">
        <v>178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6"/>
      <c r="N35" s="667">
        <f>'BDC 272 (7)'!N36</f>
        <v>0</v>
      </c>
      <c r="O35" s="668"/>
      <c r="P35" s="668"/>
      <c r="Q35" s="668"/>
      <c r="R35" s="668"/>
      <c r="S35" s="1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185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270</v>
      </c>
      <c r="B44" s="386"/>
      <c r="C44" s="3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NSPB8YKLSxV1PbUnaZVn+VERmohgUr72TvTdwitlRO+uI+9UG/EI+Q63UM4HApJo8ueppvtYr12LsbCF41H59g==" saltValue="LH0hR/RFzSdOUM88tihbkA==" spinCount="100000" sheet="1" objects="1" scenarios="1" selectLockedCells="1"/>
  <mergeCells count="110">
    <mergeCell ref="D10:I10"/>
    <mergeCell ref="K10:L10"/>
    <mergeCell ref="M10:O10"/>
    <mergeCell ref="P10:Q10"/>
    <mergeCell ref="B12:C12"/>
    <mergeCell ref="D12:E12"/>
    <mergeCell ref="H12:I12"/>
    <mergeCell ref="L12:M12"/>
    <mergeCell ref="A7:K7"/>
    <mergeCell ref="M7:N7"/>
    <mergeCell ref="O7:R7"/>
    <mergeCell ref="B9:C9"/>
    <mergeCell ref="D9:I9"/>
    <mergeCell ref="N9:O9"/>
    <mergeCell ref="P9:Q9"/>
    <mergeCell ref="B10:C10"/>
    <mergeCell ref="N14:S15"/>
    <mergeCell ref="B17:E17"/>
    <mergeCell ref="I17:J17"/>
    <mergeCell ref="K17:M17"/>
    <mergeCell ref="N17:R17"/>
    <mergeCell ref="B11:C11"/>
    <mergeCell ref="D11:I11"/>
    <mergeCell ref="K11:L11"/>
    <mergeCell ref="M11:N11"/>
    <mergeCell ref="P11:Q11"/>
    <mergeCell ref="A14:E15"/>
    <mergeCell ref="F14:F15"/>
    <mergeCell ref="G14:G15"/>
    <mergeCell ref="H14:H15"/>
    <mergeCell ref="I14:J15"/>
    <mergeCell ref="K14:M15"/>
    <mergeCell ref="B22:E22"/>
    <mergeCell ref="I22:J22"/>
    <mergeCell ref="K22:M22"/>
    <mergeCell ref="N22:R22"/>
    <mergeCell ref="B19:E19"/>
    <mergeCell ref="I19:J19"/>
    <mergeCell ref="K19:M19"/>
    <mergeCell ref="N19:R19"/>
    <mergeCell ref="B20:E20"/>
    <mergeCell ref="I20:J20"/>
    <mergeCell ref="B18:E18"/>
    <mergeCell ref="I18:J18"/>
    <mergeCell ref="K18:M18"/>
    <mergeCell ref="N18:R18"/>
    <mergeCell ref="B21:E21"/>
    <mergeCell ref="I21:J21"/>
    <mergeCell ref="K21:M21"/>
    <mergeCell ref="N21:R21"/>
    <mergeCell ref="K20:M20"/>
    <mergeCell ref="N20:R20"/>
    <mergeCell ref="B23:E23"/>
    <mergeCell ref="I23:J23"/>
    <mergeCell ref="K23:M23"/>
    <mergeCell ref="N23:R23"/>
    <mergeCell ref="B24:E24"/>
    <mergeCell ref="I24:J24"/>
    <mergeCell ref="K24:M24"/>
    <mergeCell ref="N24:R24"/>
    <mergeCell ref="B25:E25"/>
    <mergeCell ref="I25:J25"/>
    <mergeCell ref="K25:M25"/>
    <mergeCell ref="N25:R25"/>
    <mergeCell ref="B26:E26"/>
    <mergeCell ref="I26:J26"/>
    <mergeCell ref="K26:M26"/>
    <mergeCell ref="N26:R26"/>
    <mergeCell ref="B27:E27"/>
    <mergeCell ref="I27:J27"/>
    <mergeCell ref="K27:M27"/>
    <mergeCell ref="N27:R27"/>
    <mergeCell ref="B28:E28"/>
    <mergeCell ref="I28:J28"/>
    <mergeCell ref="K28:M28"/>
    <mergeCell ref="N28:R28"/>
    <mergeCell ref="B29:E29"/>
    <mergeCell ref="I29:J29"/>
    <mergeCell ref="K29:M29"/>
    <mergeCell ref="N29:R29"/>
    <mergeCell ref="B30:E30"/>
    <mergeCell ref="I30:J30"/>
    <mergeCell ref="K30:M30"/>
    <mergeCell ref="N30:R30"/>
    <mergeCell ref="B31:E31"/>
    <mergeCell ref="I31:J31"/>
    <mergeCell ref="K31:M31"/>
    <mergeCell ref="N31:R31"/>
    <mergeCell ref="B32:E32"/>
    <mergeCell ref="I32:J32"/>
    <mergeCell ref="K32:M32"/>
    <mergeCell ref="N32:R32"/>
    <mergeCell ref="B33:E33"/>
    <mergeCell ref="I33:J33"/>
    <mergeCell ref="K33:M33"/>
    <mergeCell ref="N33:R33"/>
    <mergeCell ref="B34:E34"/>
    <mergeCell ref="I34:J34"/>
    <mergeCell ref="K34:M34"/>
    <mergeCell ref="N34:R34"/>
    <mergeCell ref="B39:R39"/>
    <mergeCell ref="B40:R40"/>
    <mergeCell ref="B41:R41"/>
    <mergeCell ref="B42:R42"/>
    <mergeCell ref="A35:M35"/>
    <mergeCell ref="N35:R35"/>
    <mergeCell ref="B36:H36"/>
    <mergeCell ref="I36:M36"/>
    <mergeCell ref="N36:R36"/>
    <mergeCell ref="C38:R38"/>
  </mergeCells>
  <dataValidations count="1">
    <dataValidation type="decimal" allowBlank="1" showInputMessage="1" showErrorMessage="1" error="Entry must be $200,000 or less." sqref="K17:M34" xr:uid="{00000000-0002-0000-1A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0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7</v>
      </c>
      <c r="O12" s="21" t="s">
        <v>7</v>
      </c>
      <c r="P12" s="358"/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66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67"/>
      <c r="G18" s="345"/>
      <c r="H18" s="346"/>
      <c r="I18" s="676"/>
      <c r="J18" s="677"/>
      <c r="K18" s="678"/>
      <c r="L18" s="679"/>
      <c r="M18" s="680"/>
      <c r="N18" s="657">
        <f t="shared" ref="N18:N34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67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67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67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67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67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67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67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67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67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67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67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67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67"/>
      <c r="G31" s="345"/>
      <c r="H31" s="346"/>
      <c r="I31" s="676"/>
      <c r="J31" s="677"/>
      <c r="K31" s="678"/>
      <c r="L31" s="679"/>
      <c r="M31" s="680"/>
      <c r="N31" s="657">
        <f t="shared" si="0"/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67"/>
      <c r="G32" s="345"/>
      <c r="H32" s="346"/>
      <c r="I32" s="676"/>
      <c r="J32" s="677"/>
      <c r="K32" s="678"/>
      <c r="L32" s="679"/>
      <c r="M32" s="680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67"/>
      <c r="G33" s="345"/>
      <c r="H33" s="346"/>
      <c r="I33" s="676"/>
      <c r="J33" s="677"/>
      <c r="K33" s="678"/>
      <c r="L33" s="679"/>
      <c r="M33" s="680"/>
      <c r="N33" s="657">
        <f t="shared" si="0"/>
        <v>0</v>
      </c>
      <c r="O33" s="658"/>
      <c r="P33" s="658"/>
      <c r="Q33" s="658"/>
      <c r="R33" s="658"/>
      <c r="S33" s="71"/>
    </row>
    <row r="34" spans="1:19" ht="23.25" customHeight="1" thickBot="1" x14ac:dyDescent="0.25">
      <c r="A34" s="238"/>
      <c r="B34" s="659"/>
      <c r="C34" s="660"/>
      <c r="D34" s="660"/>
      <c r="E34" s="661"/>
      <c r="F34" s="368"/>
      <c r="G34" s="347"/>
      <c r="H34" s="348"/>
      <c r="I34" s="662"/>
      <c r="J34" s="663"/>
      <c r="K34" s="669"/>
      <c r="L34" s="670"/>
      <c r="M34" s="671"/>
      <c r="N34" s="672">
        <f t="shared" si="0"/>
        <v>0</v>
      </c>
      <c r="O34" s="673"/>
      <c r="P34" s="673"/>
      <c r="Q34" s="673"/>
      <c r="R34" s="673"/>
      <c r="S34" s="239"/>
    </row>
    <row r="35" spans="1:19" ht="23.25" customHeight="1" thickBot="1" x14ac:dyDescent="0.25">
      <c r="A35" s="664" t="s">
        <v>179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6"/>
      <c r="N35" s="667">
        <f>'BDC 272 (8)'!N36</f>
        <v>0</v>
      </c>
      <c r="O35" s="668"/>
      <c r="P35" s="668"/>
      <c r="Q35" s="668"/>
      <c r="R35" s="668"/>
      <c r="S35" s="1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184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270</v>
      </c>
      <c r="B44" s="386"/>
      <c r="C44" s="3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Kv68pRkytEeWvfXPzpiA0qVQhGoLJRykDrGy/zTdicYr60V6LtvpLprz+fe8kwpcL3RHt5eaB4okUlnsLqA77w==" saltValue="zf9fuRBCOV0lbu3AAlxbTw==" spinCount="100000" sheet="1" objects="1" scenarios="1" selectLockedCells="1"/>
  <mergeCells count="110">
    <mergeCell ref="D10:I10"/>
    <mergeCell ref="K10:L10"/>
    <mergeCell ref="M10:O10"/>
    <mergeCell ref="P10:Q10"/>
    <mergeCell ref="B12:C12"/>
    <mergeCell ref="D12:E12"/>
    <mergeCell ref="H12:I12"/>
    <mergeCell ref="L12:M12"/>
    <mergeCell ref="A7:K7"/>
    <mergeCell ref="M7:N7"/>
    <mergeCell ref="O7:R7"/>
    <mergeCell ref="B9:C9"/>
    <mergeCell ref="D9:I9"/>
    <mergeCell ref="N9:O9"/>
    <mergeCell ref="P9:Q9"/>
    <mergeCell ref="B10:C10"/>
    <mergeCell ref="N14:S15"/>
    <mergeCell ref="B17:E17"/>
    <mergeCell ref="I17:J17"/>
    <mergeCell ref="K17:M17"/>
    <mergeCell ref="N17:R17"/>
    <mergeCell ref="B11:C11"/>
    <mergeCell ref="D11:I11"/>
    <mergeCell ref="K11:L11"/>
    <mergeCell ref="M11:N11"/>
    <mergeCell ref="P11:Q11"/>
    <mergeCell ref="A14:E15"/>
    <mergeCell ref="F14:F15"/>
    <mergeCell ref="G14:G15"/>
    <mergeCell ref="H14:H15"/>
    <mergeCell ref="I14:J15"/>
    <mergeCell ref="K14:M15"/>
    <mergeCell ref="B22:E22"/>
    <mergeCell ref="I22:J22"/>
    <mergeCell ref="K22:M22"/>
    <mergeCell ref="N22:R22"/>
    <mergeCell ref="B19:E19"/>
    <mergeCell ref="I19:J19"/>
    <mergeCell ref="K19:M19"/>
    <mergeCell ref="N19:R19"/>
    <mergeCell ref="B20:E20"/>
    <mergeCell ref="I20:J20"/>
    <mergeCell ref="B18:E18"/>
    <mergeCell ref="I18:J18"/>
    <mergeCell ref="K18:M18"/>
    <mergeCell ref="N18:R18"/>
    <mergeCell ref="B21:E21"/>
    <mergeCell ref="I21:J21"/>
    <mergeCell ref="K21:M21"/>
    <mergeCell ref="N21:R21"/>
    <mergeCell ref="K20:M20"/>
    <mergeCell ref="N20:R20"/>
    <mergeCell ref="B23:E23"/>
    <mergeCell ref="I23:J23"/>
    <mergeCell ref="K23:M23"/>
    <mergeCell ref="N23:R23"/>
    <mergeCell ref="B24:E24"/>
    <mergeCell ref="I24:J24"/>
    <mergeCell ref="K24:M24"/>
    <mergeCell ref="N24:R24"/>
    <mergeCell ref="B25:E25"/>
    <mergeCell ref="I25:J25"/>
    <mergeCell ref="K25:M25"/>
    <mergeCell ref="N25:R25"/>
    <mergeCell ref="B26:E26"/>
    <mergeCell ref="I26:J26"/>
    <mergeCell ref="K26:M26"/>
    <mergeCell ref="N26:R26"/>
    <mergeCell ref="B27:E27"/>
    <mergeCell ref="I27:J27"/>
    <mergeCell ref="K27:M27"/>
    <mergeCell ref="N27:R27"/>
    <mergeCell ref="B28:E28"/>
    <mergeCell ref="I28:J28"/>
    <mergeCell ref="K28:M28"/>
    <mergeCell ref="N28:R28"/>
    <mergeCell ref="B29:E29"/>
    <mergeCell ref="I29:J29"/>
    <mergeCell ref="K29:M29"/>
    <mergeCell ref="N29:R29"/>
    <mergeCell ref="B30:E30"/>
    <mergeCell ref="I30:J30"/>
    <mergeCell ref="K30:M30"/>
    <mergeCell ref="N30:R30"/>
    <mergeCell ref="B31:E31"/>
    <mergeCell ref="I31:J31"/>
    <mergeCell ref="K31:M31"/>
    <mergeCell ref="N31:R31"/>
    <mergeCell ref="B32:E32"/>
    <mergeCell ref="I32:J32"/>
    <mergeCell ref="K32:M32"/>
    <mergeCell ref="N32:R32"/>
    <mergeCell ref="B33:E33"/>
    <mergeCell ref="I33:J33"/>
    <mergeCell ref="K33:M33"/>
    <mergeCell ref="N33:R33"/>
    <mergeCell ref="B34:E34"/>
    <mergeCell ref="I34:J34"/>
    <mergeCell ref="K34:M34"/>
    <mergeCell ref="N34:R34"/>
    <mergeCell ref="B39:R39"/>
    <mergeCell ref="B40:R40"/>
    <mergeCell ref="B41:R41"/>
    <mergeCell ref="B42:R42"/>
    <mergeCell ref="A35:M35"/>
    <mergeCell ref="N35:R35"/>
    <mergeCell ref="B36:H36"/>
    <mergeCell ref="I36:M36"/>
    <mergeCell ref="N36:R36"/>
    <mergeCell ref="C38:R38"/>
  </mergeCells>
  <dataValidations count="1">
    <dataValidation type="decimal" allowBlank="1" showInputMessage="1" showErrorMessage="1" error="Entry must be $200,000 or less." sqref="K17:M34" xr:uid="{00000000-0002-0000-1B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8</v>
      </c>
      <c r="O12" s="21" t="s">
        <v>7</v>
      </c>
      <c r="P12" s="358"/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66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67"/>
      <c r="G18" s="345"/>
      <c r="H18" s="346"/>
      <c r="I18" s="676"/>
      <c r="J18" s="677"/>
      <c r="K18" s="678"/>
      <c r="L18" s="679"/>
      <c r="M18" s="680"/>
      <c r="N18" s="657">
        <f t="shared" ref="N18:N34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67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67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67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67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67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67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67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67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67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67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67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67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67"/>
      <c r="G31" s="345"/>
      <c r="H31" s="346"/>
      <c r="I31" s="676"/>
      <c r="J31" s="677"/>
      <c r="K31" s="678"/>
      <c r="L31" s="679"/>
      <c r="M31" s="680"/>
      <c r="N31" s="657">
        <f t="shared" si="0"/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67"/>
      <c r="G32" s="345"/>
      <c r="H32" s="346"/>
      <c r="I32" s="676"/>
      <c r="J32" s="677"/>
      <c r="K32" s="678"/>
      <c r="L32" s="679"/>
      <c r="M32" s="680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67"/>
      <c r="G33" s="345"/>
      <c r="H33" s="346"/>
      <c r="I33" s="676"/>
      <c r="J33" s="677"/>
      <c r="K33" s="678"/>
      <c r="L33" s="679"/>
      <c r="M33" s="680"/>
      <c r="N33" s="657">
        <f t="shared" si="0"/>
        <v>0</v>
      </c>
      <c r="O33" s="658"/>
      <c r="P33" s="658"/>
      <c r="Q33" s="658"/>
      <c r="R33" s="658"/>
      <c r="S33" s="71"/>
    </row>
    <row r="34" spans="1:19" ht="23.25" customHeight="1" thickBot="1" x14ac:dyDescent="0.25">
      <c r="A34" s="238"/>
      <c r="B34" s="659"/>
      <c r="C34" s="660"/>
      <c r="D34" s="660"/>
      <c r="E34" s="661"/>
      <c r="F34" s="368"/>
      <c r="G34" s="347"/>
      <c r="H34" s="348"/>
      <c r="I34" s="662"/>
      <c r="J34" s="663"/>
      <c r="K34" s="669"/>
      <c r="L34" s="670"/>
      <c r="M34" s="671"/>
      <c r="N34" s="672">
        <f t="shared" si="0"/>
        <v>0</v>
      </c>
      <c r="O34" s="673"/>
      <c r="P34" s="673"/>
      <c r="Q34" s="673"/>
      <c r="R34" s="673"/>
      <c r="S34" s="239"/>
    </row>
    <row r="35" spans="1:19" ht="23.25" customHeight="1" thickBot="1" x14ac:dyDescent="0.25">
      <c r="A35" s="664" t="s">
        <v>180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6"/>
      <c r="N35" s="667">
        <f>'BDC 272 (9)'!N36</f>
        <v>0</v>
      </c>
      <c r="O35" s="668"/>
      <c r="P35" s="668"/>
      <c r="Q35" s="668"/>
      <c r="R35" s="668"/>
      <c r="S35" s="1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183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270</v>
      </c>
      <c r="B44" s="386"/>
      <c r="C44" s="3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QjefsTM4GqBFXI62P12Vf3cDzmEHBvj084NRLacWN0sM5GKORwQh+uDKr4IPkkLElF0xi+D974OC2VCXz2CktQ==" saltValue="UypLJ1X0yvGeFEwxKwln3A==" spinCount="100000" sheet="1" objects="1" scenarios="1"/>
  <mergeCells count="110">
    <mergeCell ref="D10:I10"/>
    <mergeCell ref="K10:L10"/>
    <mergeCell ref="M10:O10"/>
    <mergeCell ref="P10:Q10"/>
    <mergeCell ref="B12:C12"/>
    <mergeCell ref="D12:E12"/>
    <mergeCell ref="H12:I12"/>
    <mergeCell ref="L12:M12"/>
    <mergeCell ref="A7:K7"/>
    <mergeCell ref="M7:N7"/>
    <mergeCell ref="O7:R7"/>
    <mergeCell ref="B9:C9"/>
    <mergeCell ref="D9:I9"/>
    <mergeCell ref="N9:O9"/>
    <mergeCell ref="P9:Q9"/>
    <mergeCell ref="B10:C10"/>
    <mergeCell ref="N14:S15"/>
    <mergeCell ref="B17:E17"/>
    <mergeCell ref="I17:J17"/>
    <mergeCell ref="K17:M17"/>
    <mergeCell ref="N17:R17"/>
    <mergeCell ref="B11:C11"/>
    <mergeCell ref="D11:I11"/>
    <mergeCell ref="K11:L11"/>
    <mergeCell ref="M11:N11"/>
    <mergeCell ref="P11:Q11"/>
    <mergeCell ref="A14:E15"/>
    <mergeCell ref="F14:F15"/>
    <mergeCell ref="G14:G15"/>
    <mergeCell ref="H14:H15"/>
    <mergeCell ref="I14:J15"/>
    <mergeCell ref="K14:M15"/>
    <mergeCell ref="B22:E22"/>
    <mergeCell ref="I22:J22"/>
    <mergeCell ref="K22:M22"/>
    <mergeCell ref="N22:R22"/>
    <mergeCell ref="B19:E19"/>
    <mergeCell ref="I19:J19"/>
    <mergeCell ref="K19:M19"/>
    <mergeCell ref="N19:R19"/>
    <mergeCell ref="B20:E20"/>
    <mergeCell ref="I20:J20"/>
    <mergeCell ref="B18:E18"/>
    <mergeCell ref="I18:J18"/>
    <mergeCell ref="K18:M18"/>
    <mergeCell ref="N18:R18"/>
    <mergeCell ref="B21:E21"/>
    <mergeCell ref="I21:J21"/>
    <mergeCell ref="K21:M21"/>
    <mergeCell ref="N21:R21"/>
    <mergeCell ref="K20:M20"/>
    <mergeCell ref="N20:R20"/>
    <mergeCell ref="B23:E23"/>
    <mergeCell ref="I23:J23"/>
    <mergeCell ref="K23:M23"/>
    <mergeCell ref="N23:R23"/>
    <mergeCell ref="B24:E24"/>
    <mergeCell ref="I24:J24"/>
    <mergeCell ref="K24:M24"/>
    <mergeCell ref="N24:R24"/>
    <mergeCell ref="B25:E25"/>
    <mergeCell ref="I25:J25"/>
    <mergeCell ref="K25:M25"/>
    <mergeCell ref="N25:R25"/>
    <mergeCell ref="B26:E26"/>
    <mergeCell ref="I26:J26"/>
    <mergeCell ref="K26:M26"/>
    <mergeCell ref="N26:R26"/>
    <mergeCell ref="B27:E27"/>
    <mergeCell ref="I27:J27"/>
    <mergeCell ref="K27:M27"/>
    <mergeCell ref="N27:R27"/>
    <mergeCell ref="B28:E28"/>
    <mergeCell ref="I28:J28"/>
    <mergeCell ref="K28:M28"/>
    <mergeCell ref="N28:R28"/>
    <mergeCell ref="B29:E29"/>
    <mergeCell ref="I29:J29"/>
    <mergeCell ref="K29:M29"/>
    <mergeCell ref="N29:R29"/>
    <mergeCell ref="B30:E30"/>
    <mergeCell ref="I30:J30"/>
    <mergeCell ref="K30:M30"/>
    <mergeCell ref="N30:R30"/>
    <mergeCell ref="B31:E31"/>
    <mergeCell ref="I31:J31"/>
    <mergeCell ref="K31:M31"/>
    <mergeCell ref="N31:R31"/>
    <mergeCell ref="B32:E32"/>
    <mergeCell ref="I32:J32"/>
    <mergeCell ref="K32:M32"/>
    <mergeCell ref="N32:R32"/>
    <mergeCell ref="B33:E33"/>
    <mergeCell ref="I33:J33"/>
    <mergeCell ref="K33:M33"/>
    <mergeCell ref="N33:R33"/>
    <mergeCell ref="B34:E34"/>
    <mergeCell ref="I34:J34"/>
    <mergeCell ref="K34:M34"/>
    <mergeCell ref="N34:R34"/>
    <mergeCell ref="B39:R39"/>
    <mergeCell ref="B40:R40"/>
    <mergeCell ref="B41:R41"/>
    <mergeCell ref="B42:R42"/>
    <mergeCell ref="A35:M35"/>
    <mergeCell ref="N35:R35"/>
    <mergeCell ref="B36:H36"/>
    <mergeCell ref="I36:M36"/>
    <mergeCell ref="N36:R36"/>
    <mergeCell ref="C38:R38"/>
  </mergeCells>
  <dataValidations count="1">
    <dataValidation type="decimal" allowBlank="1" showInputMessage="1" showErrorMessage="1" error="Entry must be $200,000 or less." sqref="K17:M34" xr:uid="{00000000-0002-0000-1C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pageSetUpPr autoPageBreaks="0"/>
  </sheetPr>
  <dimension ref="A5:W57"/>
  <sheetViews>
    <sheetView showGridLines="0" showRowColHeaders="0" showZeros="0" zoomScaleNormal="100" zoomScaleSheetLayoutView="100" workbookViewId="0">
      <selection activeCell="P11" sqref="P11:R11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181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Q9" s="263" t="s">
        <v>189</v>
      </c>
      <c r="R9" s="272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08"/>
      <c r="Q11" s="608"/>
      <c r="R11" s="609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87"/>
      <c r="Q12" s="187"/>
      <c r="R12" s="188"/>
    </row>
    <row r="13" spans="1:23" ht="16.5" customHeight="1" thickTop="1" x14ac:dyDescent="0.2">
      <c r="A13" s="189" t="s">
        <v>220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1"/>
      <c r="O13" s="190"/>
      <c r="P13" s="191"/>
      <c r="Q13" s="192"/>
      <c r="R13" s="193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60"/>
      <c r="J16" s="260"/>
      <c r="K16" s="260"/>
      <c r="L16" s="249"/>
      <c r="M16" s="194"/>
      <c r="N16" s="195"/>
      <c r="O16" s="244"/>
      <c r="P16" s="244"/>
      <c r="Q16" s="191"/>
      <c r="R16" s="243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2" t="s">
        <v>245</v>
      </c>
      <c r="M17" s="380"/>
      <c r="N17" s="380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18"/>
      <c r="R32" s="619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32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32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33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34"/>
      <c r="H39" s="209"/>
      <c r="I39" s="183"/>
      <c r="J39" s="218"/>
      <c r="K39" s="183" t="s">
        <v>155</v>
      </c>
      <c r="L39" s="333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25"/>
      <c r="F40" s="625"/>
      <c r="G40" s="562" t="s">
        <v>226</v>
      </c>
      <c r="H40" s="562"/>
      <c r="I40" s="562"/>
      <c r="J40" s="562"/>
      <c r="K40" s="183" t="s">
        <v>155</v>
      </c>
      <c r="L40" s="332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1"/>
      <c r="P44" s="301"/>
      <c r="Q44" s="302"/>
      <c r="R44" s="297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230</v>
      </c>
      <c r="O45" s="571" t="str">
        <f>IF(E17&lt;1," ",SUM(O19,O32,O39,O43))</f>
        <v xml:space="preserve"> </v>
      </c>
      <c r="P45" s="571"/>
      <c r="Q45" s="572" t="str">
        <f>IF(E17&lt;1,"  ",SUM(O39,Q19,Q32,Q43))</f>
        <v xml:space="preserve">  </v>
      </c>
      <c r="R45" s="572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555"/>
      <c r="C52" s="555"/>
      <c r="D52" s="555"/>
      <c r="E52" s="555"/>
      <c r="F52" s="555"/>
      <c r="G52" s="555"/>
      <c r="H52" s="555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555"/>
      <c r="C54" s="555"/>
      <c r="D54" s="555"/>
      <c r="E54" s="555"/>
      <c r="F54" s="555"/>
      <c r="G54" s="555"/>
      <c r="H54" s="555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/CZVbZ95B9EHHgZIznxX4Meskb1eAcAdgSVZMnBl0OK1uDOd8qT0lzNy8XP+0PMCmYK70kK0cDsB6yWZ8VcgAw==" saltValue="Ha0NLLezdLVJoilcM7bYow==" spinCount="100000" sheet="1" objects="1" selectLockedCells="1"/>
  <mergeCells count="83">
    <mergeCell ref="B54:H54"/>
    <mergeCell ref="B29:H29"/>
    <mergeCell ref="B30:H30"/>
    <mergeCell ref="B31:H31"/>
    <mergeCell ref="B39:E39"/>
    <mergeCell ref="A41:H41"/>
    <mergeCell ref="A45:J45"/>
    <mergeCell ref="J31:K31"/>
    <mergeCell ref="E40:F40"/>
    <mergeCell ref="A32:F32"/>
    <mergeCell ref="A46:J46"/>
    <mergeCell ref="A33:G33"/>
    <mergeCell ref="Q6:R6"/>
    <mergeCell ref="J43:K43"/>
    <mergeCell ref="O43:P43"/>
    <mergeCell ref="O42:R42"/>
    <mergeCell ref="O32:P32"/>
    <mergeCell ref="P14:R14"/>
    <mergeCell ref="L26:N26"/>
    <mergeCell ref="P11:R11"/>
    <mergeCell ref="Q17:R18"/>
    <mergeCell ref="Q8:R8"/>
    <mergeCell ref="I11:K11"/>
    <mergeCell ref="L32:N32"/>
    <mergeCell ref="J42:K42"/>
    <mergeCell ref="Q32:R32"/>
    <mergeCell ref="Q43:R43"/>
    <mergeCell ref="O39:P39"/>
    <mergeCell ref="O6:P6"/>
    <mergeCell ref="A11:C11"/>
    <mergeCell ref="A14:D14"/>
    <mergeCell ref="E14:G14"/>
    <mergeCell ref="A6:L6"/>
    <mergeCell ref="D11:F11"/>
    <mergeCell ref="D10:K10"/>
    <mergeCell ref="J14:L14"/>
    <mergeCell ref="A8:C8"/>
    <mergeCell ref="D8:K8"/>
    <mergeCell ref="D9:K9"/>
    <mergeCell ref="A9:C9"/>
    <mergeCell ref="A19:J19"/>
    <mergeCell ref="J26:K26"/>
    <mergeCell ref="J29:K29"/>
    <mergeCell ref="J28:K28"/>
    <mergeCell ref="J20:K20"/>
    <mergeCell ref="B28:H28"/>
    <mergeCell ref="A20:H20"/>
    <mergeCell ref="A15:D15"/>
    <mergeCell ref="E15:H15"/>
    <mergeCell ref="A16:D16"/>
    <mergeCell ref="A17:D17"/>
    <mergeCell ref="E16:F16"/>
    <mergeCell ref="O20:R20"/>
    <mergeCell ref="L50:Q50"/>
    <mergeCell ref="O45:P45"/>
    <mergeCell ref="Q45:R45"/>
    <mergeCell ref="L30:N30"/>
    <mergeCell ref="L22:N22"/>
    <mergeCell ref="L25:N25"/>
    <mergeCell ref="L27:N27"/>
    <mergeCell ref="L20:N20"/>
    <mergeCell ref="L23:N23"/>
    <mergeCell ref="L24:N24"/>
    <mergeCell ref="O38:P38"/>
    <mergeCell ref="L31:N31"/>
    <mergeCell ref="L29:N29"/>
    <mergeCell ref="L21:N21"/>
    <mergeCell ref="Q19:R19"/>
    <mergeCell ref="O19:P19"/>
    <mergeCell ref="B52:H52"/>
    <mergeCell ref="L52:Q52"/>
    <mergeCell ref="E17:G17"/>
    <mergeCell ref="J21:K21"/>
    <mergeCell ref="B40:D40"/>
    <mergeCell ref="G40:J40"/>
    <mergeCell ref="J27:K27"/>
    <mergeCell ref="O17:P18"/>
    <mergeCell ref="J22:K22"/>
    <mergeCell ref="J23:K23"/>
    <mergeCell ref="J24:K24"/>
    <mergeCell ref="J25:K25"/>
    <mergeCell ref="J30:K30"/>
    <mergeCell ref="L28:N28"/>
  </mergeCells>
  <phoneticPr fontId="5" type="noConversion"/>
  <dataValidations count="16">
    <dataValidation allowBlank="1" showInputMessage="1" showErrorMessage="1" promptTitle="Total Labor Rate- Regular Base" prompt="If this total is blank, check to make sure you have entered Gross Pay Year-to-Date." sqref="O45:P45" xr:uid="{00000000-0002-0000-02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200-000001000000}"/>
    <dataValidation type="textLength" operator="equal" allowBlank="1" showInputMessage="1" showErrorMessage="1" error="Please enter a four-digit code." promptTitle="WC Code" prompt="This must be a four-digit code." sqref="G39" xr:uid="{00000000-0002-0000-0200-000002000000}">
      <formula1>4</formula1>
    </dataValidation>
    <dataValidation allowBlank="1" showInputMessage="1" showErrorMessage="1" promptTitle="Item No." prompt="This is a required entry." sqref="E14:H14" xr:uid="{00000000-0002-0000-0200-000003000000}"/>
    <dataValidation allowBlank="1" showInputMessage="1" showErrorMessage="1" promptTitle="Employee Name" prompt="This is a required entry." sqref="E15:L15" xr:uid="{00000000-0002-0000-0200-000004000000}"/>
    <dataValidation allowBlank="1" showInputMessage="1" showErrorMessage="1" promptTitle="Social Security No." prompt="This is a required entry. Please enter ONLY the last four digits." sqref="H16:L16" xr:uid="{00000000-0002-0000-0200-000005000000}"/>
    <dataValidation type="decimal" allowBlank="1" showInputMessage="1" showErrorMessage="1" promptTitle="Gross Pay YTD" prompt="This is a required entry." sqref="E17:G17" xr:uid="{00000000-0002-0000-0200-000006000000}">
      <formula1>0</formula1>
      <formula2>500000.99</formula2>
    </dataValidation>
    <dataValidation allowBlank="1" showInputMessage="1" showErrorMessage="1" promptTitle="Trade" prompt="This is a required entry." sqref="P14:R14 J14:L14" xr:uid="{00000000-0002-0000-0200-000007000000}"/>
    <dataValidation type="textLength" allowBlank="1" showInputMessage="1" showErrorMessage="1" prompt="If this applies, enter only ONE &quot;*&quot;." sqref="I21:I31" xr:uid="{00000000-0002-0000-0200-000008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200-000009000000}"/>
    <dataValidation allowBlank="1" showInputMessage="1" showErrorMessage="1" promptTitle="Total Benefits Per Hour " prompt="This field must be entered manually." sqref="Q32:R32" xr:uid="{00000000-0002-0000-0200-00000A000000}"/>
    <dataValidation allowBlank="1" showInputMessage="1" showErrorMessage="1" prompt="Please enter county." sqref="P11:R11" xr:uid="{00000000-0002-0000-0200-00000B000000}"/>
    <dataValidation type="textLength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200-00000C000000}">
      <formula1>4</formula1>
      <formula2>4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200-00000D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200-00000E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200-00000F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63" r:id="rId4" name="Option Button 7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4" r:id="rId5" name="Option Button 8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8" r:id="rId6" name="Check Box 12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9" r:id="rId7" name="Check Box 13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9</v>
      </c>
      <c r="O12" s="21" t="s">
        <v>7</v>
      </c>
      <c r="P12" s="358"/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66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67"/>
      <c r="G18" s="345"/>
      <c r="H18" s="346"/>
      <c r="I18" s="676"/>
      <c r="J18" s="677"/>
      <c r="K18" s="678"/>
      <c r="L18" s="679"/>
      <c r="M18" s="680"/>
      <c r="N18" s="657">
        <f t="shared" ref="N18:N34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67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67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67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67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67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67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67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67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67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67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67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67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67"/>
      <c r="G31" s="345"/>
      <c r="H31" s="346"/>
      <c r="I31" s="676"/>
      <c r="J31" s="677"/>
      <c r="K31" s="678"/>
      <c r="L31" s="679"/>
      <c r="M31" s="680"/>
      <c r="N31" s="657">
        <f t="shared" si="0"/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67"/>
      <c r="G32" s="345"/>
      <c r="H32" s="346"/>
      <c r="I32" s="676"/>
      <c r="J32" s="677"/>
      <c r="K32" s="678"/>
      <c r="L32" s="679"/>
      <c r="M32" s="680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67"/>
      <c r="G33" s="345"/>
      <c r="H33" s="346"/>
      <c r="I33" s="676"/>
      <c r="J33" s="677"/>
      <c r="K33" s="678"/>
      <c r="L33" s="679"/>
      <c r="M33" s="680"/>
      <c r="N33" s="657">
        <f t="shared" si="0"/>
        <v>0</v>
      </c>
      <c r="O33" s="658"/>
      <c r="P33" s="658"/>
      <c r="Q33" s="658"/>
      <c r="R33" s="658"/>
      <c r="S33" s="71"/>
    </row>
    <row r="34" spans="1:19" ht="23.25" customHeight="1" thickBot="1" x14ac:dyDescent="0.25">
      <c r="A34" s="238"/>
      <c r="B34" s="659"/>
      <c r="C34" s="660"/>
      <c r="D34" s="660"/>
      <c r="E34" s="661"/>
      <c r="F34" s="368"/>
      <c r="G34" s="347"/>
      <c r="H34" s="348"/>
      <c r="I34" s="662"/>
      <c r="J34" s="663"/>
      <c r="K34" s="669"/>
      <c r="L34" s="670"/>
      <c r="M34" s="671"/>
      <c r="N34" s="672">
        <f t="shared" si="0"/>
        <v>0</v>
      </c>
      <c r="O34" s="673"/>
      <c r="P34" s="673"/>
      <c r="Q34" s="673"/>
      <c r="R34" s="673"/>
      <c r="S34" s="239"/>
    </row>
    <row r="35" spans="1:19" ht="23.25" customHeight="1" thickBot="1" x14ac:dyDescent="0.25">
      <c r="A35" s="664" t="s">
        <v>181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6"/>
      <c r="N35" s="667">
        <f>'BDC 272 (10)'!N36</f>
        <v>0</v>
      </c>
      <c r="O35" s="668"/>
      <c r="P35" s="668"/>
      <c r="Q35" s="668"/>
      <c r="R35" s="668"/>
      <c r="S35" s="1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182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270</v>
      </c>
      <c r="B44" s="386"/>
      <c r="C44" s="386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r+aTAZqiDAwofe/KA/0IXxnZRTqiu6ZlhDuwRXdvjuo2var9Y+Btihg7kiYYUWvA3Gvn0fLcIyR6brKI5y5sCQ==" saltValue="zrC75GtIJQ7YjaORFY78oQ==" spinCount="100000" sheet="1" objects="1" scenarios="1" selectLockedCells="1"/>
  <mergeCells count="110">
    <mergeCell ref="D10:I10"/>
    <mergeCell ref="K10:L10"/>
    <mergeCell ref="M10:O10"/>
    <mergeCell ref="P10:Q10"/>
    <mergeCell ref="B12:C12"/>
    <mergeCell ref="D12:E12"/>
    <mergeCell ref="H12:I12"/>
    <mergeCell ref="L12:M12"/>
    <mergeCell ref="A7:K7"/>
    <mergeCell ref="M7:N7"/>
    <mergeCell ref="O7:R7"/>
    <mergeCell ref="B9:C9"/>
    <mergeCell ref="D9:I9"/>
    <mergeCell ref="N9:O9"/>
    <mergeCell ref="P9:Q9"/>
    <mergeCell ref="B10:C10"/>
    <mergeCell ref="N14:S15"/>
    <mergeCell ref="B17:E17"/>
    <mergeCell ref="I17:J17"/>
    <mergeCell ref="K17:M17"/>
    <mergeCell ref="N17:R17"/>
    <mergeCell ref="B11:C11"/>
    <mergeCell ref="D11:I11"/>
    <mergeCell ref="K11:L11"/>
    <mergeCell ref="M11:N11"/>
    <mergeCell ref="P11:Q11"/>
    <mergeCell ref="A14:E15"/>
    <mergeCell ref="F14:F15"/>
    <mergeCell ref="G14:G15"/>
    <mergeCell ref="H14:H15"/>
    <mergeCell ref="I14:J15"/>
    <mergeCell ref="K14:M15"/>
    <mergeCell ref="B22:E22"/>
    <mergeCell ref="I22:J22"/>
    <mergeCell ref="K22:M22"/>
    <mergeCell ref="N22:R22"/>
    <mergeCell ref="B19:E19"/>
    <mergeCell ref="I19:J19"/>
    <mergeCell ref="K19:M19"/>
    <mergeCell ref="N19:R19"/>
    <mergeCell ref="B20:E20"/>
    <mergeCell ref="I20:J20"/>
    <mergeCell ref="B18:E18"/>
    <mergeCell ref="I18:J18"/>
    <mergeCell ref="K18:M18"/>
    <mergeCell ref="N18:R18"/>
    <mergeCell ref="B21:E21"/>
    <mergeCell ref="I21:J21"/>
    <mergeCell ref="K21:M21"/>
    <mergeCell ref="N21:R21"/>
    <mergeCell ref="K20:M20"/>
    <mergeCell ref="N20:R20"/>
    <mergeCell ref="B23:E23"/>
    <mergeCell ref="I23:J23"/>
    <mergeCell ref="K23:M23"/>
    <mergeCell ref="N23:R23"/>
    <mergeCell ref="B24:E24"/>
    <mergeCell ref="I24:J24"/>
    <mergeCell ref="K24:M24"/>
    <mergeCell ref="N24:R24"/>
    <mergeCell ref="B25:E25"/>
    <mergeCell ref="I25:J25"/>
    <mergeCell ref="K25:M25"/>
    <mergeCell ref="N25:R25"/>
    <mergeCell ref="B26:E26"/>
    <mergeCell ref="I26:J26"/>
    <mergeCell ref="K26:M26"/>
    <mergeCell ref="N26:R26"/>
    <mergeCell ref="B27:E27"/>
    <mergeCell ref="I27:J27"/>
    <mergeCell ref="K27:M27"/>
    <mergeCell ref="N27:R27"/>
    <mergeCell ref="B28:E28"/>
    <mergeCell ref="I28:J28"/>
    <mergeCell ref="K28:M28"/>
    <mergeCell ref="N28:R28"/>
    <mergeCell ref="B29:E29"/>
    <mergeCell ref="I29:J29"/>
    <mergeCell ref="K29:M29"/>
    <mergeCell ref="N29:R29"/>
    <mergeCell ref="B30:E30"/>
    <mergeCell ref="I30:J30"/>
    <mergeCell ref="K30:M30"/>
    <mergeCell ref="N30:R30"/>
    <mergeCell ref="B31:E31"/>
    <mergeCell ref="I31:J31"/>
    <mergeCell ref="K31:M31"/>
    <mergeCell ref="N31:R31"/>
    <mergeCell ref="B32:E32"/>
    <mergeCell ref="I32:J32"/>
    <mergeCell ref="K32:M32"/>
    <mergeCell ref="N32:R32"/>
    <mergeCell ref="B33:E33"/>
    <mergeCell ref="I33:J33"/>
    <mergeCell ref="K33:M33"/>
    <mergeCell ref="N33:R33"/>
    <mergeCell ref="B34:E34"/>
    <mergeCell ref="I34:J34"/>
    <mergeCell ref="K34:M34"/>
    <mergeCell ref="N34:R34"/>
    <mergeCell ref="B39:R39"/>
    <mergeCell ref="B40:R40"/>
    <mergeCell ref="B41:R41"/>
    <mergeCell ref="B42:R42"/>
    <mergeCell ref="A35:M35"/>
    <mergeCell ref="N35:R35"/>
    <mergeCell ref="B36:H36"/>
    <mergeCell ref="I36:M36"/>
    <mergeCell ref="N36:R36"/>
    <mergeCell ref="C38:R38"/>
  </mergeCells>
  <dataValidations count="1">
    <dataValidation type="decimal" allowBlank="1" showInputMessage="1" showErrorMessage="1" error="Entry must be $200,000 or less." sqref="K17:M34" xr:uid="{00000000-0002-0000-1D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>
    <pageSetUpPr autoPageBreaks="0"/>
  </sheetPr>
  <dimension ref="A1:T45"/>
  <sheetViews>
    <sheetView showGridLines="0" showRowColHeaders="0" showZeros="0" zoomScaleNormal="100" zoomScaleSheetLayoutView="100" workbookViewId="0">
      <selection activeCell="P12" sqref="P12"/>
    </sheetView>
  </sheetViews>
  <sheetFormatPr defaultRowHeight="12.75" x14ac:dyDescent="0.2"/>
  <cols>
    <col min="1" max="1" width="1.140625" customWidth="1"/>
    <col min="2" max="2" width="10" bestFit="1" customWidth="1"/>
    <col min="3" max="4" width="6.7109375" customWidth="1"/>
    <col min="5" max="5" width="10.7109375" customWidth="1"/>
    <col min="6" max="6" width="10.5703125" customWidth="1"/>
    <col min="7" max="7" width="10.140625" customWidth="1"/>
    <col min="8" max="8" width="8.7109375" customWidth="1"/>
    <col min="9" max="9" width="5.42578125" customWidth="1"/>
    <col min="10" max="10" width="4.5703125" customWidth="1"/>
    <col min="11" max="12" width="5.28515625" customWidth="1"/>
    <col min="13" max="13" width="3" customWidth="1"/>
    <col min="14" max="14" width="6.7109375" customWidth="1"/>
    <col min="15" max="15" width="2.28515625" customWidth="1"/>
    <col min="16" max="16" width="6.7109375" customWidth="1"/>
    <col min="17" max="17" width="4.42578125" customWidth="1"/>
    <col min="18" max="19" width="0.5703125" customWidth="1"/>
  </cols>
  <sheetData>
    <row r="1" spans="1:20" x14ac:dyDescent="0.2">
      <c r="A1" s="15"/>
      <c r="T1" t="s">
        <v>14</v>
      </c>
    </row>
    <row r="7" spans="1:20" ht="20.25" x14ac:dyDescent="0.3">
      <c r="A7" s="483" t="s">
        <v>192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1"/>
      <c r="M7" s="489" t="s">
        <v>0</v>
      </c>
      <c r="N7" s="489"/>
      <c r="O7" s="548">
        <f>'BDC 274'!U7</f>
        <v>0</v>
      </c>
      <c r="P7" s="548"/>
      <c r="Q7" s="548"/>
      <c r="R7" s="548"/>
    </row>
    <row r="8" spans="1:20" ht="5.25" customHeight="1" thickBot="1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0" ht="16.5" customHeight="1" x14ac:dyDescent="0.2">
      <c r="A9" s="54"/>
      <c r="B9" s="484" t="s">
        <v>1</v>
      </c>
      <c r="C9" s="484"/>
      <c r="D9" s="402">
        <f>'BDC 274'!F9</f>
        <v>0</v>
      </c>
      <c r="E9" s="402"/>
      <c r="F9" s="402"/>
      <c r="G9" s="402"/>
      <c r="H9" s="402"/>
      <c r="I9" s="402"/>
      <c r="J9" s="2"/>
      <c r="K9" s="14"/>
      <c r="L9" s="74"/>
      <c r="M9" s="82"/>
      <c r="N9" s="704" t="s">
        <v>2</v>
      </c>
      <c r="O9" s="704"/>
      <c r="P9" s="551">
        <f>'BDC 274'!V9</f>
        <v>0</v>
      </c>
      <c r="Q9" s="551"/>
      <c r="R9" s="82"/>
      <c r="S9" s="87"/>
    </row>
    <row r="10" spans="1:20" ht="16.5" customHeight="1" x14ac:dyDescent="0.2">
      <c r="A10" s="16"/>
      <c r="B10" s="485" t="s">
        <v>3</v>
      </c>
      <c r="C10" s="530"/>
      <c r="D10" s="532">
        <f>'BDC 274'!F10</f>
        <v>0</v>
      </c>
      <c r="E10" s="532"/>
      <c r="F10" s="532"/>
      <c r="G10" s="532"/>
      <c r="H10" s="532"/>
      <c r="I10" s="532"/>
      <c r="J10" s="1"/>
      <c r="K10" s="439"/>
      <c r="L10" s="439"/>
      <c r="M10" s="710" t="s">
        <v>189</v>
      </c>
      <c r="N10" s="710"/>
      <c r="O10" s="710"/>
      <c r="P10" s="549">
        <f>'BDC 274'!V10</f>
        <v>0</v>
      </c>
      <c r="Q10" s="549"/>
      <c r="R10" s="88"/>
      <c r="S10" s="8"/>
    </row>
    <row r="11" spans="1:20" ht="16.5" customHeight="1" x14ac:dyDescent="0.2">
      <c r="A11" s="16"/>
      <c r="B11" s="485"/>
      <c r="C11" s="530"/>
      <c r="D11" s="531">
        <f>'BDC 274'!F11</f>
        <v>0</v>
      </c>
      <c r="E11" s="531"/>
      <c r="F11" s="531"/>
      <c r="G11" s="531"/>
      <c r="H11" s="531"/>
      <c r="I11" s="531"/>
      <c r="J11" s="1"/>
      <c r="K11" s="709" t="s">
        <v>16</v>
      </c>
      <c r="L11" s="709"/>
      <c r="M11" s="546">
        <f>'BDC 274'!S11</f>
        <v>0</v>
      </c>
      <c r="N11" s="546"/>
      <c r="O11" s="21" t="s">
        <v>4</v>
      </c>
      <c r="P11" s="546">
        <f>'BDC 274'!V11</f>
        <v>0</v>
      </c>
      <c r="Q11" s="546"/>
      <c r="R11" s="81"/>
      <c r="S11" s="8"/>
    </row>
    <row r="12" spans="1:20" ht="16.5" customHeight="1" x14ac:dyDescent="0.2">
      <c r="A12" s="16"/>
      <c r="B12" s="485" t="s">
        <v>18</v>
      </c>
      <c r="C12" s="485"/>
      <c r="D12" s="529">
        <f>'BDC 274'!F12</f>
        <v>0</v>
      </c>
      <c r="E12" s="529"/>
      <c r="F12" s="356"/>
      <c r="G12" s="23" t="s">
        <v>6</v>
      </c>
      <c r="H12" s="529">
        <f>'BDC 274'!K12</f>
        <v>0</v>
      </c>
      <c r="I12" s="529"/>
      <c r="J12" s="4"/>
      <c r="K12" s="4"/>
      <c r="L12" s="464" t="s">
        <v>17</v>
      </c>
      <c r="M12" s="464"/>
      <c r="N12" s="308">
        <v>10</v>
      </c>
      <c r="O12" s="21" t="s">
        <v>7</v>
      </c>
      <c r="P12" s="365">
        <v>10</v>
      </c>
      <c r="Q12" s="28"/>
      <c r="R12" s="81"/>
      <c r="S12" s="8"/>
    </row>
    <row r="13" spans="1:20" ht="12" customHeight="1" thickBot="1" x14ac:dyDescent="0.25">
      <c r="A13" s="16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1:20" ht="12.75" customHeight="1" x14ac:dyDescent="0.2">
      <c r="A14" s="501" t="s">
        <v>171</v>
      </c>
      <c r="B14" s="506"/>
      <c r="C14" s="506"/>
      <c r="D14" s="506"/>
      <c r="E14" s="507"/>
      <c r="F14" s="705" t="s">
        <v>233</v>
      </c>
      <c r="G14" s="696" t="s">
        <v>84</v>
      </c>
      <c r="H14" s="707" t="s">
        <v>25</v>
      </c>
      <c r="I14" s="501" t="s">
        <v>86</v>
      </c>
      <c r="J14" s="698"/>
      <c r="K14" s="701" t="s">
        <v>26</v>
      </c>
      <c r="L14" s="702"/>
      <c r="M14" s="541"/>
      <c r="N14" s="686" t="s">
        <v>27</v>
      </c>
      <c r="O14" s="687"/>
      <c r="P14" s="687"/>
      <c r="Q14" s="687"/>
      <c r="R14" s="687"/>
      <c r="S14" s="688"/>
    </row>
    <row r="15" spans="1:20" ht="9.75" customHeight="1" x14ac:dyDescent="0.2">
      <c r="A15" s="503"/>
      <c r="B15" s="509"/>
      <c r="C15" s="509"/>
      <c r="D15" s="509"/>
      <c r="E15" s="510"/>
      <c r="F15" s="706"/>
      <c r="G15" s="697"/>
      <c r="H15" s="708"/>
      <c r="I15" s="699"/>
      <c r="J15" s="700"/>
      <c r="K15" s="703"/>
      <c r="L15" s="391"/>
      <c r="M15" s="541"/>
      <c r="N15" s="689"/>
      <c r="O15" s="456"/>
      <c r="P15" s="456"/>
      <c r="Q15" s="456"/>
      <c r="R15" s="456"/>
      <c r="S15" s="690"/>
    </row>
    <row r="16" spans="1:20" ht="3" customHeight="1" thickBot="1" x14ac:dyDescent="0.25">
      <c r="A16" s="18"/>
      <c r="B16" s="34"/>
      <c r="C16" s="34"/>
      <c r="D16" s="34"/>
      <c r="E16" s="35"/>
      <c r="F16" s="357"/>
      <c r="G16" s="52"/>
      <c r="H16" s="52"/>
      <c r="I16" s="38"/>
      <c r="J16" s="39"/>
      <c r="K16" s="37"/>
      <c r="L16" s="21"/>
      <c r="M16" s="29"/>
      <c r="N16" s="30"/>
      <c r="O16" s="25"/>
      <c r="P16" s="25"/>
      <c r="Q16" s="25"/>
      <c r="R16" s="25"/>
      <c r="S16" s="19"/>
    </row>
    <row r="17" spans="1:19" ht="23.25" customHeight="1" x14ac:dyDescent="0.2">
      <c r="A17" s="79"/>
      <c r="B17" s="691"/>
      <c r="C17" s="692"/>
      <c r="D17" s="692"/>
      <c r="E17" s="693"/>
      <c r="F17" s="366"/>
      <c r="G17" s="343"/>
      <c r="H17" s="344"/>
      <c r="I17" s="694"/>
      <c r="J17" s="695"/>
      <c r="K17" s="681"/>
      <c r="L17" s="682"/>
      <c r="M17" s="683"/>
      <c r="N17" s="684">
        <f>H17*K17</f>
        <v>0</v>
      </c>
      <c r="O17" s="685"/>
      <c r="P17" s="685"/>
      <c r="Q17" s="685"/>
      <c r="R17" s="685"/>
      <c r="S17" s="61"/>
    </row>
    <row r="18" spans="1:19" ht="23.25" customHeight="1" x14ac:dyDescent="0.2">
      <c r="A18" s="80"/>
      <c r="B18" s="428"/>
      <c r="C18" s="674"/>
      <c r="D18" s="674"/>
      <c r="E18" s="675"/>
      <c r="F18" s="367"/>
      <c r="G18" s="345"/>
      <c r="H18" s="346"/>
      <c r="I18" s="676"/>
      <c r="J18" s="677"/>
      <c r="K18" s="678"/>
      <c r="L18" s="679"/>
      <c r="M18" s="680"/>
      <c r="N18" s="657">
        <f t="shared" ref="N18:N35" si="0">H18*K18</f>
        <v>0</v>
      </c>
      <c r="O18" s="658"/>
      <c r="P18" s="658"/>
      <c r="Q18" s="658"/>
      <c r="R18" s="658"/>
      <c r="S18" s="73"/>
    </row>
    <row r="19" spans="1:19" ht="23.25" customHeight="1" x14ac:dyDescent="0.2">
      <c r="A19" s="80"/>
      <c r="B19" s="428"/>
      <c r="C19" s="674"/>
      <c r="D19" s="674"/>
      <c r="E19" s="675"/>
      <c r="F19" s="367"/>
      <c r="G19" s="345"/>
      <c r="H19" s="346"/>
      <c r="I19" s="676"/>
      <c r="J19" s="677"/>
      <c r="K19" s="678"/>
      <c r="L19" s="679"/>
      <c r="M19" s="680"/>
      <c r="N19" s="657">
        <f t="shared" si="0"/>
        <v>0</v>
      </c>
      <c r="O19" s="658"/>
      <c r="P19" s="658"/>
      <c r="Q19" s="658"/>
      <c r="R19" s="658"/>
      <c r="S19" s="73"/>
    </row>
    <row r="20" spans="1:19" ht="23.25" customHeight="1" x14ac:dyDescent="0.2">
      <c r="A20" s="80"/>
      <c r="B20" s="428"/>
      <c r="C20" s="674"/>
      <c r="D20" s="674"/>
      <c r="E20" s="675"/>
      <c r="F20" s="367"/>
      <c r="G20" s="345"/>
      <c r="H20" s="346"/>
      <c r="I20" s="676"/>
      <c r="J20" s="677"/>
      <c r="K20" s="678"/>
      <c r="L20" s="679"/>
      <c r="M20" s="680"/>
      <c r="N20" s="657">
        <f t="shared" si="0"/>
        <v>0</v>
      </c>
      <c r="O20" s="658"/>
      <c r="P20" s="658"/>
      <c r="Q20" s="658"/>
      <c r="R20" s="658"/>
      <c r="S20" s="71"/>
    </row>
    <row r="21" spans="1:19" ht="23.25" customHeight="1" x14ac:dyDescent="0.2">
      <c r="A21" s="80"/>
      <c r="B21" s="428"/>
      <c r="C21" s="674"/>
      <c r="D21" s="674"/>
      <c r="E21" s="675"/>
      <c r="F21" s="367"/>
      <c r="G21" s="345"/>
      <c r="H21" s="346"/>
      <c r="I21" s="676"/>
      <c r="J21" s="677"/>
      <c r="K21" s="678"/>
      <c r="L21" s="679"/>
      <c r="M21" s="680"/>
      <c r="N21" s="657">
        <f t="shared" si="0"/>
        <v>0</v>
      </c>
      <c r="O21" s="658"/>
      <c r="P21" s="658"/>
      <c r="Q21" s="658"/>
      <c r="R21" s="658"/>
      <c r="S21" s="71"/>
    </row>
    <row r="22" spans="1:19" ht="23.25" customHeight="1" x14ac:dyDescent="0.2">
      <c r="A22" s="69"/>
      <c r="B22" s="428"/>
      <c r="C22" s="674"/>
      <c r="D22" s="674"/>
      <c r="E22" s="675"/>
      <c r="F22" s="367"/>
      <c r="G22" s="345"/>
      <c r="H22" s="346"/>
      <c r="I22" s="676"/>
      <c r="J22" s="677"/>
      <c r="K22" s="678"/>
      <c r="L22" s="679"/>
      <c r="M22" s="680"/>
      <c r="N22" s="657">
        <f t="shared" si="0"/>
        <v>0</v>
      </c>
      <c r="O22" s="658"/>
      <c r="P22" s="658"/>
      <c r="Q22" s="658"/>
      <c r="R22" s="658"/>
      <c r="S22" s="71"/>
    </row>
    <row r="23" spans="1:19" ht="23.25" customHeight="1" x14ac:dyDescent="0.2">
      <c r="A23" s="69"/>
      <c r="B23" s="428"/>
      <c r="C23" s="674"/>
      <c r="D23" s="674"/>
      <c r="E23" s="675"/>
      <c r="F23" s="367"/>
      <c r="G23" s="345"/>
      <c r="H23" s="346"/>
      <c r="I23" s="676"/>
      <c r="J23" s="677"/>
      <c r="K23" s="678"/>
      <c r="L23" s="679"/>
      <c r="M23" s="680"/>
      <c r="N23" s="657">
        <f t="shared" si="0"/>
        <v>0</v>
      </c>
      <c r="O23" s="658"/>
      <c r="P23" s="658"/>
      <c r="Q23" s="658"/>
      <c r="R23" s="658"/>
      <c r="S23" s="71"/>
    </row>
    <row r="24" spans="1:19" ht="23.25" customHeight="1" x14ac:dyDescent="0.2">
      <c r="A24" s="69"/>
      <c r="B24" s="428"/>
      <c r="C24" s="674"/>
      <c r="D24" s="674"/>
      <c r="E24" s="675"/>
      <c r="F24" s="367"/>
      <c r="G24" s="345"/>
      <c r="H24" s="346"/>
      <c r="I24" s="676"/>
      <c r="J24" s="677"/>
      <c r="K24" s="678"/>
      <c r="L24" s="679"/>
      <c r="M24" s="680"/>
      <c r="N24" s="657">
        <f t="shared" si="0"/>
        <v>0</v>
      </c>
      <c r="O24" s="658"/>
      <c r="P24" s="658"/>
      <c r="Q24" s="658"/>
      <c r="R24" s="658"/>
      <c r="S24" s="71"/>
    </row>
    <row r="25" spans="1:19" ht="23.25" customHeight="1" x14ac:dyDescent="0.2">
      <c r="A25" s="69"/>
      <c r="B25" s="428"/>
      <c r="C25" s="674"/>
      <c r="D25" s="674"/>
      <c r="E25" s="675"/>
      <c r="F25" s="367"/>
      <c r="G25" s="345"/>
      <c r="H25" s="346"/>
      <c r="I25" s="676"/>
      <c r="J25" s="677"/>
      <c r="K25" s="678"/>
      <c r="L25" s="679"/>
      <c r="M25" s="680"/>
      <c r="N25" s="657">
        <f t="shared" si="0"/>
        <v>0</v>
      </c>
      <c r="O25" s="658"/>
      <c r="P25" s="658"/>
      <c r="Q25" s="658"/>
      <c r="R25" s="658"/>
      <c r="S25" s="73"/>
    </row>
    <row r="26" spans="1:19" ht="23.25" customHeight="1" x14ac:dyDescent="0.2">
      <c r="A26" s="69"/>
      <c r="B26" s="428"/>
      <c r="C26" s="674"/>
      <c r="D26" s="674"/>
      <c r="E26" s="675"/>
      <c r="F26" s="367"/>
      <c r="G26" s="345"/>
      <c r="H26" s="346"/>
      <c r="I26" s="676"/>
      <c r="J26" s="677"/>
      <c r="K26" s="678"/>
      <c r="L26" s="679"/>
      <c r="M26" s="680"/>
      <c r="N26" s="657">
        <f t="shared" si="0"/>
        <v>0</v>
      </c>
      <c r="O26" s="658"/>
      <c r="P26" s="658"/>
      <c r="Q26" s="658"/>
      <c r="R26" s="658"/>
      <c r="S26" s="71"/>
    </row>
    <row r="27" spans="1:19" ht="23.25" customHeight="1" x14ac:dyDescent="0.2">
      <c r="A27" s="69"/>
      <c r="B27" s="428"/>
      <c r="C27" s="674"/>
      <c r="D27" s="674"/>
      <c r="E27" s="675"/>
      <c r="F27" s="367"/>
      <c r="G27" s="345"/>
      <c r="H27" s="346"/>
      <c r="I27" s="676"/>
      <c r="J27" s="677"/>
      <c r="K27" s="678"/>
      <c r="L27" s="679"/>
      <c r="M27" s="680"/>
      <c r="N27" s="657">
        <f t="shared" si="0"/>
        <v>0</v>
      </c>
      <c r="O27" s="658"/>
      <c r="P27" s="658"/>
      <c r="Q27" s="658"/>
      <c r="R27" s="658"/>
      <c r="S27" s="71"/>
    </row>
    <row r="28" spans="1:19" ht="23.25" customHeight="1" x14ac:dyDescent="0.2">
      <c r="A28" s="69"/>
      <c r="B28" s="428"/>
      <c r="C28" s="674"/>
      <c r="D28" s="674"/>
      <c r="E28" s="675"/>
      <c r="F28" s="367"/>
      <c r="G28" s="345"/>
      <c r="H28" s="346"/>
      <c r="I28" s="676"/>
      <c r="J28" s="677"/>
      <c r="K28" s="678"/>
      <c r="L28" s="679"/>
      <c r="M28" s="680"/>
      <c r="N28" s="657">
        <f t="shared" si="0"/>
        <v>0</v>
      </c>
      <c r="O28" s="658"/>
      <c r="P28" s="658"/>
      <c r="Q28" s="658"/>
      <c r="R28" s="658"/>
      <c r="S28" s="71"/>
    </row>
    <row r="29" spans="1:19" ht="23.25" customHeight="1" x14ac:dyDescent="0.2">
      <c r="A29" s="69"/>
      <c r="B29" s="428"/>
      <c r="C29" s="674"/>
      <c r="D29" s="674"/>
      <c r="E29" s="675"/>
      <c r="F29" s="367"/>
      <c r="G29" s="345"/>
      <c r="H29" s="346"/>
      <c r="I29" s="676"/>
      <c r="J29" s="677"/>
      <c r="K29" s="678"/>
      <c r="L29" s="679"/>
      <c r="M29" s="680"/>
      <c r="N29" s="657">
        <f t="shared" si="0"/>
        <v>0</v>
      </c>
      <c r="O29" s="658"/>
      <c r="P29" s="658"/>
      <c r="Q29" s="658"/>
      <c r="R29" s="658"/>
      <c r="S29" s="71"/>
    </row>
    <row r="30" spans="1:19" ht="23.25" customHeight="1" x14ac:dyDescent="0.2">
      <c r="A30" s="69"/>
      <c r="B30" s="428"/>
      <c r="C30" s="674"/>
      <c r="D30" s="674"/>
      <c r="E30" s="675"/>
      <c r="F30" s="367"/>
      <c r="G30" s="345"/>
      <c r="H30" s="346"/>
      <c r="I30" s="676"/>
      <c r="J30" s="677"/>
      <c r="K30" s="678"/>
      <c r="L30" s="679"/>
      <c r="M30" s="680"/>
      <c r="N30" s="657">
        <f t="shared" si="0"/>
        <v>0</v>
      </c>
      <c r="O30" s="658"/>
      <c r="P30" s="658"/>
      <c r="Q30" s="658"/>
      <c r="R30" s="658"/>
      <c r="S30" s="71"/>
    </row>
    <row r="31" spans="1:19" ht="23.25" customHeight="1" x14ac:dyDescent="0.2">
      <c r="A31" s="69"/>
      <c r="B31" s="428"/>
      <c r="C31" s="674"/>
      <c r="D31" s="674"/>
      <c r="E31" s="675"/>
      <c r="F31" s="367"/>
      <c r="G31" s="345"/>
      <c r="H31" s="350"/>
      <c r="I31" s="676"/>
      <c r="J31" s="677"/>
      <c r="K31" s="678"/>
      <c r="L31" s="711"/>
      <c r="M31" s="712"/>
      <c r="N31" s="657">
        <f>H31*K31</f>
        <v>0</v>
      </c>
      <c r="O31" s="658"/>
      <c r="P31" s="658"/>
      <c r="Q31" s="658"/>
      <c r="R31" s="658"/>
      <c r="S31" s="71"/>
    </row>
    <row r="32" spans="1:19" ht="23.25" customHeight="1" x14ac:dyDescent="0.2">
      <c r="A32" s="69"/>
      <c r="B32" s="428"/>
      <c r="C32" s="674"/>
      <c r="D32" s="674"/>
      <c r="E32" s="675"/>
      <c r="F32" s="367"/>
      <c r="G32" s="345"/>
      <c r="H32" s="350"/>
      <c r="I32" s="676"/>
      <c r="J32" s="677"/>
      <c r="K32" s="678"/>
      <c r="L32" s="711"/>
      <c r="M32" s="712"/>
      <c r="N32" s="657">
        <f t="shared" si="0"/>
        <v>0</v>
      </c>
      <c r="O32" s="658"/>
      <c r="P32" s="658"/>
      <c r="Q32" s="658"/>
      <c r="R32" s="658"/>
      <c r="S32" s="71"/>
    </row>
    <row r="33" spans="1:19" ht="23.25" customHeight="1" x14ac:dyDescent="0.2">
      <c r="A33" s="69"/>
      <c r="B33" s="428"/>
      <c r="C33" s="674"/>
      <c r="D33" s="674"/>
      <c r="E33" s="675"/>
      <c r="F33" s="367"/>
      <c r="G33" s="345"/>
      <c r="H33" s="350"/>
      <c r="I33" s="676"/>
      <c r="J33" s="677"/>
      <c r="K33" s="678"/>
      <c r="L33" s="711"/>
      <c r="M33" s="712"/>
      <c r="N33" s="657">
        <f>H33*K33</f>
        <v>0</v>
      </c>
      <c r="O33" s="658"/>
      <c r="P33" s="658"/>
      <c r="Q33" s="658"/>
      <c r="R33" s="658"/>
      <c r="S33" s="71"/>
    </row>
    <row r="34" spans="1:19" ht="23.25" customHeight="1" x14ac:dyDescent="0.2">
      <c r="A34" s="16"/>
      <c r="B34" s="359"/>
      <c r="C34" s="360"/>
      <c r="D34" s="360"/>
      <c r="E34" s="361"/>
      <c r="F34" s="369"/>
      <c r="G34" s="349"/>
      <c r="H34" s="350"/>
      <c r="I34" s="362"/>
      <c r="J34" s="363"/>
      <c r="K34" s="678"/>
      <c r="L34" s="711"/>
      <c r="M34" s="712"/>
      <c r="N34" s="657">
        <f>H34*K34</f>
        <v>0</v>
      </c>
      <c r="O34" s="658"/>
      <c r="P34" s="658"/>
      <c r="Q34" s="658"/>
      <c r="R34" s="658"/>
      <c r="S34" s="17"/>
    </row>
    <row r="35" spans="1:19" ht="23.25" customHeight="1" thickBot="1" x14ac:dyDescent="0.25">
      <c r="A35" s="238"/>
      <c r="B35" s="659"/>
      <c r="C35" s="660"/>
      <c r="D35" s="660"/>
      <c r="E35" s="661"/>
      <c r="F35" s="368"/>
      <c r="G35" s="347"/>
      <c r="H35" s="348"/>
      <c r="I35" s="662"/>
      <c r="J35" s="663"/>
      <c r="K35" s="678"/>
      <c r="L35" s="679"/>
      <c r="M35" s="680"/>
      <c r="N35" s="672">
        <f t="shared" si="0"/>
        <v>0</v>
      </c>
      <c r="O35" s="673"/>
      <c r="P35" s="673"/>
      <c r="Q35" s="673"/>
      <c r="R35" s="673"/>
      <c r="S35" s="239"/>
    </row>
    <row r="36" spans="1:19" s="27" customFormat="1" ht="21.75" customHeight="1" x14ac:dyDescent="0.2">
      <c r="A36" s="68"/>
      <c r="B36" s="402" t="s">
        <v>28</v>
      </c>
      <c r="C36" s="654"/>
      <c r="D36" s="654"/>
      <c r="E36" s="654"/>
      <c r="F36" s="654"/>
      <c r="G36" s="654"/>
      <c r="H36" s="654"/>
      <c r="I36" s="516" t="s">
        <v>188</v>
      </c>
      <c r="J36" s="516"/>
      <c r="K36" s="516"/>
      <c r="L36" s="516"/>
      <c r="M36" s="655"/>
      <c r="N36" s="519">
        <f>SUM(N17:N35)</f>
        <v>0</v>
      </c>
      <c r="O36" s="656"/>
      <c r="P36" s="656"/>
      <c r="Q36" s="656"/>
      <c r="R36" s="656"/>
      <c r="S36" s="77"/>
    </row>
    <row r="37" spans="1:19" s="27" customFormat="1" ht="4.5" customHeight="1" thickBot="1" x14ac:dyDescent="0.25">
      <c r="A37" s="70"/>
      <c r="B37" s="76"/>
      <c r="C37" s="43"/>
      <c r="D37" s="43"/>
      <c r="E37" s="43"/>
      <c r="F37" s="43"/>
      <c r="G37" s="43"/>
      <c r="H37" s="43"/>
      <c r="I37" s="41"/>
      <c r="J37" s="41"/>
      <c r="K37" s="41"/>
      <c r="L37" s="41"/>
      <c r="M37" s="41"/>
      <c r="N37" s="44"/>
      <c r="O37" s="13"/>
      <c r="P37" s="13"/>
      <c r="Q37" s="13"/>
      <c r="R37" s="13"/>
      <c r="S37" s="72"/>
    </row>
    <row r="38" spans="1:19" ht="21.75" customHeight="1" x14ac:dyDescent="0.2">
      <c r="A38" s="54"/>
      <c r="B38" s="60" t="s">
        <v>24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5"/>
    </row>
    <row r="39" spans="1:19" ht="21.75" customHeight="1" x14ac:dyDescent="0.2">
      <c r="A39" s="16"/>
      <c r="B39" s="528"/>
      <c r="C39" s="493"/>
      <c r="D39" s="493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17"/>
    </row>
    <row r="40" spans="1:19" ht="21.75" customHeight="1" x14ac:dyDescent="0.2">
      <c r="A40" s="16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17"/>
    </row>
    <row r="41" spans="1:19" ht="21.75" customHeight="1" x14ac:dyDescent="0.2">
      <c r="A41" s="16"/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17"/>
    </row>
    <row r="42" spans="1:19" ht="21.75" customHeight="1" thickBot="1" x14ac:dyDescent="0.25">
      <c r="A42" s="18"/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19"/>
    </row>
    <row r="43" spans="1:19" ht="4.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9" ht="14.25" customHeight="1" x14ac:dyDescent="0.2">
      <c r="A44" s="386" t="s">
        <v>270</v>
      </c>
      <c r="B44" s="386"/>
      <c r="C44" s="386"/>
      <c r="D44" s="386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9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sheetProtection algorithmName="SHA-512" hashValue="QsANunaLMO3ONs6hSxBKJKAfVfAK3qv5hxAJG4m+xVJvpIG94I6h6+5fRv9yC5OjPvgmiyHLy9c29eJpg60i+w==" saltValue="SvqmLa6a1+aGcE1ISvGf8w==" spinCount="100000" sheet="1" objects="1" scenarios="1" selectLockedCells="1"/>
  <mergeCells count="110">
    <mergeCell ref="D10:I10"/>
    <mergeCell ref="K10:L10"/>
    <mergeCell ref="M10:O10"/>
    <mergeCell ref="P10:Q10"/>
    <mergeCell ref="B12:C12"/>
    <mergeCell ref="D12:E12"/>
    <mergeCell ref="H12:I12"/>
    <mergeCell ref="L12:M12"/>
    <mergeCell ref="A7:K7"/>
    <mergeCell ref="M7:N7"/>
    <mergeCell ref="O7:R7"/>
    <mergeCell ref="B9:C9"/>
    <mergeCell ref="D9:I9"/>
    <mergeCell ref="N9:O9"/>
    <mergeCell ref="P9:Q9"/>
    <mergeCell ref="B10:C10"/>
    <mergeCell ref="N14:S15"/>
    <mergeCell ref="B17:E17"/>
    <mergeCell ref="I17:J17"/>
    <mergeCell ref="K17:M17"/>
    <mergeCell ref="N17:R17"/>
    <mergeCell ref="B11:C11"/>
    <mergeCell ref="D11:I11"/>
    <mergeCell ref="K11:L11"/>
    <mergeCell ref="M11:N11"/>
    <mergeCell ref="P11:Q11"/>
    <mergeCell ref="A14:E15"/>
    <mergeCell ref="F14:F15"/>
    <mergeCell ref="G14:G15"/>
    <mergeCell ref="H14:H15"/>
    <mergeCell ref="I14:J15"/>
    <mergeCell ref="K14:M15"/>
    <mergeCell ref="B22:E22"/>
    <mergeCell ref="I22:J22"/>
    <mergeCell ref="K22:M22"/>
    <mergeCell ref="N22:R22"/>
    <mergeCell ref="B19:E19"/>
    <mergeCell ref="I19:J19"/>
    <mergeCell ref="K19:M19"/>
    <mergeCell ref="N19:R19"/>
    <mergeCell ref="B20:E20"/>
    <mergeCell ref="I20:J20"/>
    <mergeCell ref="B18:E18"/>
    <mergeCell ref="I18:J18"/>
    <mergeCell ref="K18:M18"/>
    <mergeCell ref="N18:R18"/>
    <mergeCell ref="B21:E21"/>
    <mergeCell ref="I21:J21"/>
    <mergeCell ref="K21:M21"/>
    <mergeCell ref="N21:R21"/>
    <mergeCell ref="K20:M20"/>
    <mergeCell ref="N20:R20"/>
    <mergeCell ref="B23:E23"/>
    <mergeCell ref="I23:J23"/>
    <mergeCell ref="K23:M23"/>
    <mergeCell ref="N23:R23"/>
    <mergeCell ref="B24:E24"/>
    <mergeCell ref="I24:J24"/>
    <mergeCell ref="K24:M24"/>
    <mergeCell ref="N24:R24"/>
    <mergeCell ref="B25:E25"/>
    <mergeCell ref="I25:J25"/>
    <mergeCell ref="K25:M25"/>
    <mergeCell ref="N25:R25"/>
    <mergeCell ref="B26:E26"/>
    <mergeCell ref="I26:J26"/>
    <mergeCell ref="K26:M26"/>
    <mergeCell ref="N26:R26"/>
    <mergeCell ref="B27:E27"/>
    <mergeCell ref="I27:J27"/>
    <mergeCell ref="K27:M27"/>
    <mergeCell ref="N27:R27"/>
    <mergeCell ref="B28:E28"/>
    <mergeCell ref="I28:J28"/>
    <mergeCell ref="K28:M28"/>
    <mergeCell ref="N28:R28"/>
    <mergeCell ref="B29:E29"/>
    <mergeCell ref="I29:J29"/>
    <mergeCell ref="K29:M29"/>
    <mergeCell ref="N29:R29"/>
    <mergeCell ref="B30:E30"/>
    <mergeCell ref="I30:J30"/>
    <mergeCell ref="K30:M30"/>
    <mergeCell ref="N30:R30"/>
    <mergeCell ref="B31:E31"/>
    <mergeCell ref="I31:J31"/>
    <mergeCell ref="K31:M31"/>
    <mergeCell ref="N31:R31"/>
    <mergeCell ref="B32:E32"/>
    <mergeCell ref="I32:J32"/>
    <mergeCell ref="K32:M32"/>
    <mergeCell ref="N32:R32"/>
    <mergeCell ref="B33:E33"/>
    <mergeCell ref="I33:J33"/>
    <mergeCell ref="K33:M33"/>
    <mergeCell ref="N33:R33"/>
    <mergeCell ref="B35:E35"/>
    <mergeCell ref="I35:J35"/>
    <mergeCell ref="K35:M35"/>
    <mergeCell ref="N35:R35"/>
    <mergeCell ref="K34:M34"/>
    <mergeCell ref="B39:R39"/>
    <mergeCell ref="B40:R40"/>
    <mergeCell ref="B41:R41"/>
    <mergeCell ref="B42:R42"/>
    <mergeCell ref="N34:R34"/>
    <mergeCell ref="B36:H36"/>
    <mergeCell ref="I36:M36"/>
    <mergeCell ref="N36:R36"/>
    <mergeCell ref="C38:R38"/>
  </mergeCells>
  <dataValidations count="1">
    <dataValidation type="decimal" allowBlank="1" showInputMessage="1" showErrorMessage="1" error="Entry must be $200,000 or less." sqref="K17:K35 L17:M33 L35:M35" xr:uid="{00000000-0002-0000-1E00-000000000000}">
      <formula1>0</formula1>
      <formula2>200000</formula2>
    </dataValidation>
  </dataValidations>
  <printOptions horizontalCentered="1" verticalCentered="1"/>
  <pageMargins left="0.25" right="0.25" top="0.35" bottom="0.25" header="0" footer="0"/>
  <pageSetup scale="9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7">
    <pageSetUpPr autoPageBreaks="0"/>
  </sheetPr>
  <dimension ref="A6:Q43"/>
  <sheetViews>
    <sheetView showGridLines="0" showRowColHeaders="0" showZeros="0" zoomScaleNormal="100" zoomScaleSheetLayoutView="100" workbookViewId="0">
      <selection activeCell="A17" sqref="A17:D17"/>
    </sheetView>
  </sheetViews>
  <sheetFormatPr defaultRowHeight="12.75" x14ac:dyDescent="0.2"/>
  <cols>
    <col min="1" max="1" width="1.140625" customWidth="1"/>
    <col min="2" max="2" width="10" bestFit="1" customWidth="1"/>
    <col min="3" max="5" width="6.7109375" customWidth="1"/>
    <col min="6" max="6" width="12.28515625" customWidth="1"/>
    <col min="7" max="7" width="12" customWidth="1"/>
    <col min="8" max="8" width="6.28515625" customWidth="1"/>
    <col min="9" max="9" width="7.5703125" customWidth="1"/>
    <col min="10" max="10" width="5.42578125" customWidth="1"/>
    <col min="11" max="11" width="5.28515625" customWidth="1"/>
    <col min="12" max="12" width="5.85546875" customWidth="1"/>
    <col min="13" max="13" width="6.140625" customWidth="1"/>
    <col min="14" max="14" width="3.5703125" customWidth="1"/>
    <col min="15" max="15" width="6.7109375" customWidth="1"/>
    <col min="16" max="16" width="5.42578125" customWidth="1"/>
    <col min="17" max="17" width="1.7109375" customWidth="1"/>
    <col min="18" max="18" width="6.7109375" customWidth="1"/>
  </cols>
  <sheetData>
    <row r="6" spans="1:17" ht="12.75" customHeight="1" x14ac:dyDescent="0.2"/>
    <row r="7" spans="1:17" ht="20.25" x14ac:dyDescent="0.3">
      <c r="A7" s="483" t="s">
        <v>193</v>
      </c>
      <c r="B7" s="483"/>
      <c r="C7" s="483"/>
      <c r="D7" s="483"/>
      <c r="E7" s="483"/>
      <c r="F7" s="483"/>
      <c r="G7" s="483"/>
      <c r="H7" s="483"/>
      <c r="I7" s="483"/>
      <c r="J7" s="483"/>
      <c r="K7" s="1"/>
      <c r="L7" s="489" t="s">
        <v>0</v>
      </c>
      <c r="M7" s="489"/>
      <c r="N7" s="548">
        <f>'BDC 274'!U7</f>
        <v>0</v>
      </c>
      <c r="O7" s="548"/>
      <c r="P7" s="548"/>
      <c r="Q7" s="178"/>
    </row>
    <row r="8" spans="1:17" ht="5.25" customHeight="1" thickBo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ht="16.5" customHeight="1" x14ac:dyDescent="0.2">
      <c r="A9" s="319"/>
      <c r="B9" s="484" t="s">
        <v>1</v>
      </c>
      <c r="C9" s="484"/>
      <c r="D9" s="450">
        <f>'BDC 274'!F9</f>
        <v>0</v>
      </c>
      <c r="E9" s="450"/>
      <c r="F9" s="450"/>
      <c r="G9" s="450"/>
      <c r="H9" s="450"/>
      <c r="I9" s="2"/>
      <c r="J9" s="2"/>
      <c r="K9" s="74"/>
      <c r="L9" s="82"/>
      <c r="M9" s="704" t="s">
        <v>2</v>
      </c>
      <c r="N9" s="704"/>
      <c r="O9" s="551">
        <f>'BDC 274'!V9</f>
        <v>0</v>
      </c>
      <c r="P9" s="551"/>
      <c r="Q9" s="85"/>
    </row>
    <row r="10" spans="1:17" ht="16.5" customHeight="1" x14ac:dyDescent="0.2">
      <c r="A10" s="320"/>
      <c r="B10" s="485" t="s">
        <v>3</v>
      </c>
      <c r="C10" s="530"/>
      <c r="D10" s="756">
        <f>'BDC 274'!F10</f>
        <v>0</v>
      </c>
      <c r="E10" s="756"/>
      <c r="F10" s="756"/>
      <c r="G10" s="756"/>
      <c r="H10" s="756"/>
      <c r="I10" s="1"/>
      <c r="J10" s="1"/>
      <c r="K10" s="1"/>
      <c r="L10" s="710" t="s">
        <v>189</v>
      </c>
      <c r="M10" s="710"/>
      <c r="N10" s="710"/>
      <c r="O10" s="549">
        <f>'BDC 274'!V10</f>
        <v>0</v>
      </c>
      <c r="P10" s="549"/>
      <c r="Q10" s="89"/>
    </row>
    <row r="11" spans="1:17" ht="16.5" customHeight="1" x14ac:dyDescent="0.2">
      <c r="A11" s="320"/>
      <c r="B11" s="485"/>
      <c r="C11" s="530"/>
      <c r="D11" s="755">
        <f>'BDC 274'!F11</f>
        <v>0</v>
      </c>
      <c r="E11" s="755"/>
      <c r="F11" s="755"/>
      <c r="G11" s="755"/>
      <c r="H11" s="755"/>
      <c r="I11" s="1"/>
      <c r="J11" s="464" t="s">
        <v>16</v>
      </c>
      <c r="K11" s="464"/>
      <c r="L11" s="546">
        <f>'BDC 274'!S11</f>
        <v>0</v>
      </c>
      <c r="M11" s="546"/>
      <c r="N11" s="20" t="s">
        <v>4</v>
      </c>
      <c r="O11" s="546">
        <f>'BDC 274'!V11</f>
        <v>0</v>
      </c>
      <c r="P11" s="546"/>
      <c r="Q11" s="90"/>
    </row>
    <row r="12" spans="1:17" ht="16.5" customHeight="1" x14ac:dyDescent="0.2">
      <c r="A12" s="320"/>
      <c r="B12" s="485" t="s">
        <v>18</v>
      </c>
      <c r="C12" s="485"/>
      <c r="D12" s="529">
        <f>'BDC 274'!F12</f>
        <v>0</v>
      </c>
      <c r="E12" s="529"/>
      <c r="F12" s="23" t="s">
        <v>6</v>
      </c>
      <c r="G12" s="529">
        <f>'BDC 274'!K12</f>
        <v>0</v>
      </c>
      <c r="H12" s="529"/>
      <c r="I12" s="4"/>
      <c r="J12" s="4"/>
      <c r="K12" s="4"/>
      <c r="L12" s="26" t="s">
        <v>17</v>
      </c>
      <c r="M12" s="321">
        <v>1</v>
      </c>
      <c r="N12" s="21" t="s">
        <v>7</v>
      </c>
      <c r="O12" s="308">
        <v>1</v>
      </c>
      <c r="P12" s="4"/>
      <c r="Q12" s="8"/>
    </row>
    <row r="13" spans="1:17" ht="6.75" customHeight="1" thickBot="1" x14ac:dyDescent="0.25">
      <c r="A13" s="313"/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6"/>
    </row>
    <row r="14" spans="1:17" x14ac:dyDescent="0.2">
      <c r="A14" s="713" t="s">
        <v>82</v>
      </c>
      <c r="B14" s="714"/>
      <c r="C14" s="714"/>
      <c r="D14" s="715"/>
      <c r="E14" s="713" t="s">
        <v>133</v>
      </c>
      <c r="F14" s="715"/>
      <c r="G14" s="726" t="s">
        <v>136</v>
      </c>
      <c r="H14" s="727"/>
      <c r="I14" s="726" t="s">
        <v>225</v>
      </c>
      <c r="J14" s="732"/>
      <c r="K14" s="713" t="s">
        <v>134</v>
      </c>
      <c r="L14" s="714"/>
      <c r="M14" s="715"/>
      <c r="N14" s="722" t="s">
        <v>135</v>
      </c>
      <c r="O14" s="714"/>
      <c r="P14" s="714"/>
      <c r="Q14" s="715"/>
    </row>
    <row r="15" spans="1:17" ht="18.75" customHeight="1" x14ac:dyDescent="0.2">
      <c r="A15" s="716"/>
      <c r="B15" s="717"/>
      <c r="C15" s="717"/>
      <c r="D15" s="718"/>
      <c r="E15" s="716"/>
      <c r="F15" s="718"/>
      <c r="G15" s="728"/>
      <c r="H15" s="729"/>
      <c r="I15" s="733"/>
      <c r="J15" s="734"/>
      <c r="K15" s="716"/>
      <c r="L15" s="717"/>
      <c r="M15" s="718"/>
      <c r="N15" s="716"/>
      <c r="O15" s="717"/>
      <c r="P15" s="717"/>
      <c r="Q15" s="718"/>
    </row>
    <row r="16" spans="1:17" ht="4.5" customHeight="1" thickBot="1" x14ac:dyDescent="0.25">
      <c r="A16" s="723"/>
      <c r="B16" s="724"/>
      <c r="C16" s="724"/>
      <c r="D16" s="725"/>
      <c r="E16" s="719"/>
      <c r="F16" s="721"/>
      <c r="G16" s="730"/>
      <c r="H16" s="731"/>
      <c r="I16" s="719"/>
      <c r="J16" s="721"/>
      <c r="K16" s="719"/>
      <c r="L16" s="720"/>
      <c r="M16" s="721"/>
      <c r="N16" s="719"/>
      <c r="O16" s="720"/>
      <c r="P16" s="720"/>
      <c r="Q16" s="721"/>
    </row>
    <row r="17" spans="1:17" ht="23.25" customHeight="1" x14ac:dyDescent="0.2">
      <c r="A17" s="744"/>
      <c r="B17" s="745"/>
      <c r="C17" s="745"/>
      <c r="D17" s="746"/>
      <c r="E17" s="765"/>
      <c r="F17" s="765"/>
      <c r="G17" s="747"/>
      <c r="H17" s="747"/>
      <c r="I17" s="751"/>
      <c r="J17" s="752"/>
      <c r="K17" s="747"/>
      <c r="L17" s="748"/>
      <c r="M17" s="748"/>
      <c r="N17" s="740">
        <f>G17+K17</f>
        <v>0</v>
      </c>
      <c r="O17" s="741"/>
      <c r="P17" s="741"/>
      <c r="Q17" s="741"/>
    </row>
    <row r="18" spans="1:17" ht="23.25" customHeight="1" x14ac:dyDescent="0.2">
      <c r="A18" s="735"/>
      <c r="B18" s="736"/>
      <c r="C18" s="736"/>
      <c r="D18" s="737"/>
      <c r="E18" s="757"/>
      <c r="F18" s="757"/>
      <c r="G18" s="738"/>
      <c r="H18" s="738"/>
      <c r="I18" s="753"/>
      <c r="J18" s="754"/>
      <c r="K18" s="738"/>
      <c r="L18" s="739"/>
      <c r="M18" s="739"/>
      <c r="N18" s="749">
        <f t="shared" ref="N18:N35" si="0">G18+K18</f>
        <v>0</v>
      </c>
      <c r="O18" s="750"/>
      <c r="P18" s="750"/>
      <c r="Q18" s="750"/>
    </row>
    <row r="19" spans="1:17" ht="23.25" customHeight="1" x14ac:dyDescent="0.2">
      <c r="A19" s="735"/>
      <c r="B19" s="736"/>
      <c r="C19" s="736"/>
      <c r="D19" s="737"/>
      <c r="E19" s="757"/>
      <c r="F19" s="757"/>
      <c r="G19" s="738"/>
      <c r="H19" s="738"/>
      <c r="I19" s="753"/>
      <c r="J19" s="754"/>
      <c r="K19" s="738"/>
      <c r="L19" s="739"/>
      <c r="M19" s="739"/>
      <c r="N19" s="749">
        <f t="shared" si="0"/>
        <v>0</v>
      </c>
      <c r="O19" s="750"/>
      <c r="P19" s="750"/>
      <c r="Q19" s="750"/>
    </row>
    <row r="20" spans="1:17" ht="23.25" customHeight="1" x14ac:dyDescent="0.2">
      <c r="A20" s="735"/>
      <c r="B20" s="736"/>
      <c r="C20" s="736"/>
      <c r="D20" s="737"/>
      <c r="E20" s="757"/>
      <c r="F20" s="757"/>
      <c r="G20" s="738"/>
      <c r="H20" s="738"/>
      <c r="I20" s="753"/>
      <c r="J20" s="754"/>
      <c r="K20" s="738"/>
      <c r="L20" s="739"/>
      <c r="M20" s="739"/>
      <c r="N20" s="749">
        <f t="shared" si="0"/>
        <v>0</v>
      </c>
      <c r="O20" s="750"/>
      <c r="P20" s="750"/>
      <c r="Q20" s="750"/>
    </row>
    <row r="21" spans="1:17" ht="23.25" customHeight="1" x14ac:dyDescent="0.2">
      <c r="A21" s="735"/>
      <c r="B21" s="736"/>
      <c r="C21" s="736"/>
      <c r="D21" s="737"/>
      <c r="E21" s="757"/>
      <c r="F21" s="757"/>
      <c r="G21" s="738"/>
      <c r="H21" s="738"/>
      <c r="I21" s="753"/>
      <c r="J21" s="754"/>
      <c r="K21" s="738"/>
      <c r="L21" s="739"/>
      <c r="M21" s="739"/>
      <c r="N21" s="749">
        <f t="shared" si="0"/>
        <v>0</v>
      </c>
      <c r="O21" s="750"/>
      <c r="P21" s="750"/>
      <c r="Q21" s="750"/>
    </row>
    <row r="22" spans="1:17" ht="23.25" customHeight="1" x14ac:dyDescent="0.2">
      <c r="A22" s="735"/>
      <c r="B22" s="736"/>
      <c r="C22" s="736"/>
      <c r="D22" s="737"/>
      <c r="E22" s="757"/>
      <c r="F22" s="757"/>
      <c r="G22" s="738"/>
      <c r="H22" s="738"/>
      <c r="I22" s="753"/>
      <c r="J22" s="754"/>
      <c r="K22" s="738"/>
      <c r="L22" s="739"/>
      <c r="M22" s="739"/>
      <c r="N22" s="749">
        <f t="shared" si="0"/>
        <v>0</v>
      </c>
      <c r="O22" s="750"/>
      <c r="P22" s="750"/>
      <c r="Q22" s="750"/>
    </row>
    <row r="23" spans="1:17" ht="23.25" customHeight="1" x14ac:dyDescent="0.2">
      <c r="A23" s="735"/>
      <c r="B23" s="736"/>
      <c r="C23" s="736"/>
      <c r="D23" s="737"/>
      <c r="E23" s="757"/>
      <c r="F23" s="757"/>
      <c r="G23" s="738"/>
      <c r="H23" s="738"/>
      <c r="I23" s="753"/>
      <c r="J23" s="754"/>
      <c r="K23" s="738"/>
      <c r="L23" s="739"/>
      <c r="M23" s="739"/>
      <c r="N23" s="749">
        <f t="shared" si="0"/>
        <v>0</v>
      </c>
      <c r="O23" s="750"/>
      <c r="P23" s="750"/>
      <c r="Q23" s="750"/>
    </row>
    <row r="24" spans="1:17" ht="23.25" customHeight="1" x14ac:dyDescent="0.2">
      <c r="A24" s="735"/>
      <c r="B24" s="736"/>
      <c r="C24" s="736"/>
      <c r="D24" s="737"/>
      <c r="E24" s="757"/>
      <c r="F24" s="757"/>
      <c r="G24" s="738"/>
      <c r="H24" s="738"/>
      <c r="I24" s="753"/>
      <c r="J24" s="754"/>
      <c r="K24" s="738"/>
      <c r="L24" s="739"/>
      <c r="M24" s="739"/>
      <c r="N24" s="749">
        <f t="shared" si="0"/>
        <v>0</v>
      </c>
      <c r="O24" s="750"/>
      <c r="P24" s="750"/>
      <c r="Q24" s="750"/>
    </row>
    <row r="25" spans="1:17" ht="23.25" customHeight="1" x14ac:dyDescent="0.2">
      <c r="A25" s="735"/>
      <c r="B25" s="736"/>
      <c r="C25" s="736"/>
      <c r="D25" s="737"/>
      <c r="E25" s="757"/>
      <c r="F25" s="757"/>
      <c r="G25" s="738"/>
      <c r="H25" s="738"/>
      <c r="I25" s="753"/>
      <c r="J25" s="754"/>
      <c r="K25" s="738"/>
      <c r="L25" s="739"/>
      <c r="M25" s="739"/>
      <c r="N25" s="749">
        <f t="shared" si="0"/>
        <v>0</v>
      </c>
      <c r="O25" s="750"/>
      <c r="P25" s="750"/>
      <c r="Q25" s="750"/>
    </row>
    <row r="26" spans="1:17" ht="23.25" customHeight="1" x14ac:dyDescent="0.2">
      <c r="A26" s="735"/>
      <c r="B26" s="736"/>
      <c r="C26" s="736"/>
      <c r="D26" s="737"/>
      <c r="E26" s="757"/>
      <c r="F26" s="757"/>
      <c r="G26" s="738"/>
      <c r="H26" s="738"/>
      <c r="I26" s="753"/>
      <c r="J26" s="754"/>
      <c r="K26" s="738"/>
      <c r="L26" s="739"/>
      <c r="M26" s="739"/>
      <c r="N26" s="749">
        <f t="shared" si="0"/>
        <v>0</v>
      </c>
      <c r="O26" s="750"/>
      <c r="P26" s="750"/>
      <c r="Q26" s="750"/>
    </row>
    <row r="27" spans="1:17" ht="23.25" customHeight="1" x14ac:dyDescent="0.2">
      <c r="A27" s="735"/>
      <c r="B27" s="736"/>
      <c r="C27" s="736"/>
      <c r="D27" s="737"/>
      <c r="E27" s="757"/>
      <c r="F27" s="757"/>
      <c r="G27" s="738"/>
      <c r="H27" s="738"/>
      <c r="I27" s="753"/>
      <c r="J27" s="754"/>
      <c r="K27" s="738"/>
      <c r="L27" s="739"/>
      <c r="M27" s="739"/>
      <c r="N27" s="749">
        <f t="shared" si="0"/>
        <v>0</v>
      </c>
      <c r="O27" s="750"/>
      <c r="P27" s="750"/>
      <c r="Q27" s="750"/>
    </row>
    <row r="28" spans="1:17" ht="23.25" customHeight="1" x14ac:dyDescent="0.2">
      <c r="A28" s="735"/>
      <c r="B28" s="736"/>
      <c r="C28" s="736"/>
      <c r="D28" s="737"/>
      <c r="E28" s="757"/>
      <c r="F28" s="757"/>
      <c r="G28" s="738"/>
      <c r="H28" s="738"/>
      <c r="I28" s="753"/>
      <c r="J28" s="754"/>
      <c r="K28" s="738"/>
      <c r="L28" s="739"/>
      <c r="M28" s="739"/>
      <c r="N28" s="749">
        <f t="shared" si="0"/>
        <v>0</v>
      </c>
      <c r="O28" s="750"/>
      <c r="P28" s="750"/>
      <c r="Q28" s="750"/>
    </row>
    <row r="29" spans="1:17" ht="23.25" customHeight="1" x14ac:dyDescent="0.2">
      <c r="A29" s="735"/>
      <c r="B29" s="736"/>
      <c r="C29" s="736"/>
      <c r="D29" s="737"/>
      <c r="E29" s="757"/>
      <c r="F29" s="757"/>
      <c r="G29" s="738"/>
      <c r="H29" s="738"/>
      <c r="I29" s="753"/>
      <c r="J29" s="754"/>
      <c r="K29" s="738"/>
      <c r="L29" s="739"/>
      <c r="M29" s="739"/>
      <c r="N29" s="749">
        <f t="shared" si="0"/>
        <v>0</v>
      </c>
      <c r="O29" s="750"/>
      <c r="P29" s="750"/>
      <c r="Q29" s="750"/>
    </row>
    <row r="30" spans="1:17" ht="23.25" customHeight="1" x14ac:dyDescent="0.2">
      <c r="A30" s="735"/>
      <c r="B30" s="736"/>
      <c r="C30" s="736"/>
      <c r="D30" s="737"/>
      <c r="E30" s="757"/>
      <c r="F30" s="757"/>
      <c r="G30" s="738"/>
      <c r="H30" s="738"/>
      <c r="I30" s="753"/>
      <c r="J30" s="754"/>
      <c r="K30" s="738"/>
      <c r="L30" s="739"/>
      <c r="M30" s="739"/>
      <c r="N30" s="749">
        <f t="shared" si="0"/>
        <v>0</v>
      </c>
      <c r="O30" s="750"/>
      <c r="P30" s="750"/>
      <c r="Q30" s="750"/>
    </row>
    <row r="31" spans="1:17" ht="23.25" customHeight="1" x14ac:dyDescent="0.2">
      <c r="A31" s="735"/>
      <c r="B31" s="736"/>
      <c r="C31" s="736"/>
      <c r="D31" s="737"/>
      <c r="E31" s="757"/>
      <c r="F31" s="757"/>
      <c r="G31" s="738"/>
      <c r="H31" s="738"/>
      <c r="I31" s="753"/>
      <c r="J31" s="754"/>
      <c r="K31" s="738"/>
      <c r="L31" s="739"/>
      <c r="M31" s="739"/>
      <c r="N31" s="749">
        <f t="shared" si="0"/>
        <v>0</v>
      </c>
      <c r="O31" s="750"/>
      <c r="P31" s="750"/>
      <c r="Q31" s="750"/>
    </row>
    <row r="32" spans="1:17" ht="23.25" customHeight="1" x14ac:dyDescent="0.2">
      <c r="A32" s="735"/>
      <c r="B32" s="736"/>
      <c r="C32" s="736"/>
      <c r="D32" s="737"/>
      <c r="E32" s="757"/>
      <c r="F32" s="757"/>
      <c r="G32" s="738"/>
      <c r="H32" s="738"/>
      <c r="I32" s="753"/>
      <c r="J32" s="754"/>
      <c r="K32" s="738"/>
      <c r="L32" s="739"/>
      <c r="M32" s="739"/>
      <c r="N32" s="749">
        <f t="shared" si="0"/>
        <v>0</v>
      </c>
      <c r="O32" s="750"/>
      <c r="P32" s="750"/>
      <c r="Q32" s="750"/>
    </row>
    <row r="33" spans="1:17" ht="23.25" customHeight="1" x14ac:dyDescent="0.2">
      <c r="A33" s="735"/>
      <c r="B33" s="736"/>
      <c r="C33" s="736"/>
      <c r="D33" s="737"/>
      <c r="E33" s="757"/>
      <c r="F33" s="757"/>
      <c r="G33" s="738"/>
      <c r="H33" s="738"/>
      <c r="I33" s="753"/>
      <c r="J33" s="754"/>
      <c r="K33" s="738"/>
      <c r="L33" s="739"/>
      <c r="M33" s="739"/>
      <c r="N33" s="749">
        <f t="shared" si="0"/>
        <v>0</v>
      </c>
      <c r="O33" s="750"/>
      <c r="P33" s="750"/>
      <c r="Q33" s="750"/>
    </row>
    <row r="34" spans="1:17" ht="23.25" customHeight="1" x14ac:dyDescent="0.2">
      <c r="A34" s="735"/>
      <c r="B34" s="736"/>
      <c r="C34" s="736"/>
      <c r="D34" s="737"/>
      <c r="E34" s="757"/>
      <c r="F34" s="757"/>
      <c r="G34" s="738"/>
      <c r="H34" s="738"/>
      <c r="I34" s="753"/>
      <c r="J34" s="754"/>
      <c r="K34" s="738"/>
      <c r="L34" s="739"/>
      <c r="M34" s="739"/>
      <c r="N34" s="749">
        <f t="shared" si="0"/>
        <v>0</v>
      </c>
      <c r="O34" s="750"/>
      <c r="P34" s="750"/>
      <c r="Q34" s="750"/>
    </row>
    <row r="35" spans="1:17" ht="23.25" customHeight="1" thickBot="1" x14ac:dyDescent="0.25">
      <c r="A35" s="735"/>
      <c r="B35" s="736"/>
      <c r="C35" s="736"/>
      <c r="D35" s="737"/>
      <c r="E35" s="769"/>
      <c r="F35" s="769"/>
      <c r="G35" s="761"/>
      <c r="H35" s="761"/>
      <c r="I35" s="762"/>
      <c r="J35" s="763"/>
      <c r="K35" s="761"/>
      <c r="L35" s="766"/>
      <c r="M35" s="766"/>
      <c r="N35" s="767">
        <f t="shared" si="0"/>
        <v>0</v>
      </c>
      <c r="O35" s="768"/>
      <c r="P35" s="768"/>
      <c r="Q35" s="768"/>
    </row>
    <row r="36" spans="1:17" ht="21.75" customHeight="1" x14ac:dyDescent="0.2">
      <c r="A36" s="54"/>
      <c r="B36" s="514" t="s">
        <v>137</v>
      </c>
      <c r="C36" s="515"/>
      <c r="D36" s="515"/>
      <c r="E36" s="515"/>
      <c r="F36" s="515"/>
      <c r="G36" s="515"/>
      <c r="H36" s="516" t="s">
        <v>167</v>
      </c>
      <c r="I36" s="516"/>
      <c r="J36" s="516"/>
      <c r="K36" s="516"/>
      <c r="L36" s="516"/>
      <c r="M36" s="760"/>
      <c r="N36" s="520">
        <f>SUM(N17:Q35)</f>
        <v>0</v>
      </c>
      <c r="O36" s="758"/>
      <c r="P36" s="758"/>
      <c r="Q36" s="759"/>
    </row>
    <row r="37" spans="1:17" ht="3.75" customHeight="1" thickBot="1" x14ac:dyDescent="0.25">
      <c r="A37" s="18"/>
      <c r="B37" s="67"/>
      <c r="C37" s="40"/>
      <c r="D37" s="40"/>
      <c r="E37" s="40"/>
      <c r="F37" s="40"/>
      <c r="G37" s="40"/>
      <c r="H37" s="41"/>
      <c r="I37" s="41"/>
      <c r="J37" s="41"/>
      <c r="K37" s="41"/>
      <c r="L37" s="41"/>
      <c r="M37" s="175"/>
      <c r="N37" s="13"/>
      <c r="O37" s="13"/>
      <c r="P37" s="13"/>
      <c r="Q37" s="42"/>
    </row>
    <row r="38" spans="1:17" ht="21.75" customHeight="1" x14ac:dyDescent="0.2">
      <c r="A38" s="54"/>
      <c r="B38" s="59" t="s">
        <v>24</v>
      </c>
      <c r="C38" s="764"/>
      <c r="D38" s="764"/>
      <c r="E38" s="764"/>
      <c r="F38" s="764"/>
      <c r="G38" s="764"/>
      <c r="H38" s="764"/>
      <c r="I38" s="764"/>
      <c r="J38" s="764"/>
      <c r="K38" s="764"/>
      <c r="L38" s="764"/>
      <c r="M38" s="764"/>
      <c r="N38" s="764"/>
      <c r="O38" s="764"/>
      <c r="P38" s="764"/>
      <c r="Q38" s="91"/>
    </row>
    <row r="39" spans="1:17" ht="21.75" customHeight="1" x14ac:dyDescent="0.2">
      <c r="A39" s="16"/>
      <c r="B39" s="742"/>
      <c r="C39" s="742"/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742"/>
      <c r="P39" s="742"/>
      <c r="Q39" s="92"/>
    </row>
    <row r="40" spans="1:17" ht="21.75" customHeight="1" x14ac:dyDescent="0.2">
      <c r="A40" s="16"/>
      <c r="B40" s="743"/>
      <c r="C40" s="743"/>
      <c r="D40" s="743"/>
      <c r="E40" s="743"/>
      <c r="F40" s="743"/>
      <c r="G40" s="743"/>
      <c r="H40" s="743"/>
      <c r="I40" s="743"/>
      <c r="J40" s="743"/>
      <c r="K40" s="743"/>
      <c r="L40" s="743"/>
      <c r="M40" s="743"/>
      <c r="N40" s="743"/>
      <c r="O40" s="743"/>
      <c r="P40" s="743"/>
      <c r="Q40" s="92"/>
    </row>
    <row r="41" spans="1:17" ht="21.75" customHeight="1" x14ac:dyDescent="0.2">
      <c r="A41" s="16"/>
      <c r="B41" s="743"/>
      <c r="C41" s="743"/>
      <c r="D41" s="743"/>
      <c r="E41" s="743"/>
      <c r="F41" s="743"/>
      <c r="G41" s="743"/>
      <c r="H41" s="743"/>
      <c r="I41" s="743"/>
      <c r="J41" s="743"/>
      <c r="K41" s="743"/>
      <c r="L41" s="743"/>
      <c r="M41" s="743"/>
      <c r="N41" s="743"/>
      <c r="O41" s="743"/>
      <c r="P41" s="743"/>
      <c r="Q41" s="92"/>
    </row>
    <row r="42" spans="1:17" ht="19.5" customHeight="1" thickBot="1" x14ac:dyDescent="0.25">
      <c r="A42" s="1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78"/>
    </row>
    <row r="43" spans="1:17" ht="18.75" customHeight="1" x14ac:dyDescent="0.2">
      <c r="A43" s="385" t="s">
        <v>272</v>
      </c>
      <c r="B43" s="385"/>
      <c r="C43" s="38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</sheetData>
  <sheetProtection algorithmName="SHA-512" hashValue="7SOAHtiCf/OU0lIIUNHpFpmOP67cgR5PI9t5NRVOOlwT4IGmucGCGVR9o3Gh/741NT7JNtPCwjTAuZqRHuwbkw==" saltValue="MR3+b9ixDst9VtaWyqoe5Q==" spinCount="100000" sheet="1" objects="1" selectLockedCells="1"/>
  <mergeCells count="146">
    <mergeCell ref="K24:M24"/>
    <mergeCell ref="K25:M25"/>
    <mergeCell ref="K31:M31"/>
    <mergeCell ref="K26:M26"/>
    <mergeCell ref="K27:M27"/>
    <mergeCell ref="K28:M28"/>
    <mergeCell ref="K29:M29"/>
    <mergeCell ref="N20:Q20"/>
    <mergeCell ref="N25:Q25"/>
    <mergeCell ref="N26:Q26"/>
    <mergeCell ref="N27:Q27"/>
    <mergeCell ref="N21:Q21"/>
    <mergeCell ref="N22:Q22"/>
    <mergeCell ref="N23:Q23"/>
    <mergeCell ref="N24:Q24"/>
    <mergeCell ref="N32:Q32"/>
    <mergeCell ref="N33:Q33"/>
    <mergeCell ref="N34:Q34"/>
    <mergeCell ref="N28:Q28"/>
    <mergeCell ref="N29:Q29"/>
    <mergeCell ref="N30:Q30"/>
    <mergeCell ref="N31:Q31"/>
    <mergeCell ref="I27:J27"/>
    <mergeCell ref="I28:J28"/>
    <mergeCell ref="I29:J29"/>
    <mergeCell ref="I30:J30"/>
    <mergeCell ref="I31:J31"/>
    <mergeCell ref="I32:J32"/>
    <mergeCell ref="I34:J34"/>
    <mergeCell ref="K33:M33"/>
    <mergeCell ref="E29:F29"/>
    <mergeCell ref="E30:F30"/>
    <mergeCell ref="E31:F31"/>
    <mergeCell ref="E32:F32"/>
    <mergeCell ref="E33:F33"/>
    <mergeCell ref="E22:F22"/>
    <mergeCell ref="E23:F23"/>
    <mergeCell ref="E24:F24"/>
    <mergeCell ref="E25:F25"/>
    <mergeCell ref="E26:F26"/>
    <mergeCell ref="E27:F27"/>
    <mergeCell ref="N36:Q36"/>
    <mergeCell ref="H36:M36"/>
    <mergeCell ref="G35:H35"/>
    <mergeCell ref="I35:J35"/>
    <mergeCell ref="C38:P38"/>
    <mergeCell ref="E17:F17"/>
    <mergeCell ref="E18:F18"/>
    <mergeCell ref="E19:F19"/>
    <mergeCell ref="E20:F20"/>
    <mergeCell ref="E21:F21"/>
    <mergeCell ref="G29:H29"/>
    <mergeCell ref="G30:H30"/>
    <mergeCell ref="G31:H31"/>
    <mergeCell ref="G32:H32"/>
    <mergeCell ref="K35:M35"/>
    <mergeCell ref="N35:Q35"/>
    <mergeCell ref="K32:M32"/>
    <mergeCell ref="K30:M30"/>
    <mergeCell ref="K34:M34"/>
    <mergeCell ref="I33:J33"/>
    <mergeCell ref="A35:D35"/>
    <mergeCell ref="B36:G36"/>
    <mergeCell ref="E34:F34"/>
    <mergeCell ref="E35:F35"/>
    <mergeCell ref="I24:J24"/>
    <mergeCell ref="I25:J25"/>
    <mergeCell ref="I26:J26"/>
    <mergeCell ref="A27:D27"/>
    <mergeCell ref="A28:D28"/>
    <mergeCell ref="G21:H21"/>
    <mergeCell ref="G22:H22"/>
    <mergeCell ref="G23:H23"/>
    <mergeCell ref="G24:H24"/>
    <mergeCell ref="G25:H25"/>
    <mergeCell ref="G26:H26"/>
    <mergeCell ref="G27:H27"/>
    <mergeCell ref="G28:H28"/>
    <mergeCell ref="E28:F28"/>
    <mergeCell ref="L7:M7"/>
    <mergeCell ref="B9:C9"/>
    <mergeCell ref="D9:H9"/>
    <mergeCell ref="M9:N9"/>
    <mergeCell ref="L10:N10"/>
    <mergeCell ref="J11:K11"/>
    <mergeCell ref="L11:M11"/>
    <mergeCell ref="B12:C12"/>
    <mergeCell ref="D12:E12"/>
    <mergeCell ref="G12:H12"/>
    <mergeCell ref="B11:C11"/>
    <mergeCell ref="D11:H11"/>
    <mergeCell ref="N7:P7"/>
    <mergeCell ref="B10:C10"/>
    <mergeCell ref="D10:H10"/>
    <mergeCell ref="O10:P10"/>
    <mergeCell ref="A7:J7"/>
    <mergeCell ref="O9:P9"/>
    <mergeCell ref="O11:P11"/>
    <mergeCell ref="I19:J19"/>
    <mergeCell ref="I20:J20"/>
    <mergeCell ref="K19:M19"/>
    <mergeCell ref="K20:M20"/>
    <mergeCell ref="A21:D21"/>
    <mergeCell ref="A22:D22"/>
    <mergeCell ref="A23:D23"/>
    <mergeCell ref="G19:H19"/>
    <mergeCell ref="N19:Q19"/>
    <mergeCell ref="K21:M21"/>
    <mergeCell ref="K22:M22"/>
    <mergeCell ref="K23:M23"/>
    <mergeCell ref="I21:J21"/>
    <mergeCell ref="I22:J22"/>
    <mergeCell ref="I23:J23"/>
    <mergeCell ref="B39:P39"/>
    <mergeCell ref="B40:P40"/>
    <mergeCell ref="B41:P41"/>
    <mergeCell ref="A17:D17"/>
    <mergeCell ref="K17:M17"/>
    <mergeCell ref="N18:Q18"/>
    <mergeCell ref="A19:D19"/>
    <mergeCell ref="A20:D20"/>
    <mergeCell ref="G17:H17"/>
    <mergeCell ref="G18:H18"/>
    <mergeCell ref="G20:H20"/>
    <mergeCell ref="I17:J17"/>
    <mergeCell ref="I18:J18"/>
    <mergeCell ref="A24:D24"/>
    <mergeCell ref="A25:D25"/>
    <mergeCell ref="A26:D26"/>
    <mergeCell ref="G33:H33"/>
    <mergeCell ref="G34:H34"/>
    <mergeCell ref="A29:D29"/>
    <mergeCell ref="A30:D30"/>
    <mergeCell ref="A31:D31"/>
    <mergeCell ref="A32:D32"/>
    <mergeCell ref="A33:D33"/>
    <mergeCell ref="A34:D34"/>
    <mergeCell ref="K14:M16"/>
    <mergeCell ref="N14:Q16"/>
    <mergeCell ref="A14:D16"/>
    <mergeCell ref="E14:F16"/>
    <mergeCell ref="G14:H16"/>
    <mergeCell ref="I14:J16"/>
    <mergeCell ref="A18:D18"/>
    <mergeCell ref="K18:M18"/>
    <mergeCell ref="N17:Q17"/>
  </mergeCells>
  <phoneticPr fontId="15" type="noConversion"/>
  <printOptions horizontalCentered="1" verticalCentered="1"/>
  <pageMargins left="0" right="0" top="0" bottom="0" header="0" footer="0"/>
  <pageSetup scale="95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">
    <pageSetUpPr autoPageBreaks="0"/>
  </sheetPr>
  <dimension ref="A5:W39"/>
  <sheetViews>
    <sheetView showGridLines="0" showRowColHeaders="0" showZeros="0" zoomScaleNormal="100" zoomScaleSheetLayoutView="100" workbookViewId="0">
      <selection activeCell="R8" sqref="R8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3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3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3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3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1</v>
      </c>
      <c r="Q8" s="106" t="s">
        <v>7</v>
      </c>
      <c r="R8" s="352"/>
      <c r="S8" s="99"/>
      <c r="T8" s="99"/>
      <c r="U8" s="104" t="s">
        <v>2</v>
      </c>
      <c r="V8" s="273">
        <f>'BDC 274'!V9</f>
        <v>0</v>
      </c>
    </row>
    <row r="9" spans="1:23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265"/>
      <c r="Q9" s="265"/>
      <c r="R9" s="111"/>
      <c r="S9" s="323"/>
      <c r="T9" s="97"/>
      <c r="U9" s="97"/>
      <c r="V9" s="173"/>
    </row>
    <row r="10" spans="1:23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265"/>
      <c r="Q10" s="265"/>
      <c r="R10" s="309"/>
      <c r="S10" s="324"/>
      <c r="T10" s="818" t="s">
        <v>189</v>
      </c>
      <c r="U10" s="818"/>
      <c r="V10" s="274">
        <f>'BDC 274'!V10</f>
        <v>0</v>
      </c>
      <c r="W10" s="268"/>
    </row>
    <row r="11" spans="1:23" x14ac:dyDescent="0.2">
      <c r="A11" s="107" t="s">
        <v>89</v>
      </c>
      <c r="B11" s="108"/>
      <c r="C11" s="108"/>
      <c r="D11" s="817">
        <f>'BDC 274'!F12</f>
        <v>0</v>
      </c>
      <c r="E11" s="817"/>
      <c r="F11" s="817"/>
      <c r="G11" s="325" t="s">
        <v>6</v>
      </c>
      <c r="H11" s="817">
        <f>'BDC 274'!K12</f>
        <v>0</v>
      </c>
      <c r="I11" s="817"/>
      <c r="J11" s="817"/>
      <c r="K11" s="95"/>
      <c r="L11" s="96"/>
      <c r="M11" s="109" t="s">
        <v>102</v>
      </c>
      <c r="N11" s="112"/>
      <c r="O11" s="172"/>
      <c r="P11" s="265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3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3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351" t="s">
        <v>24</v>
      </c>
      <c r="N13" s="810"/>
      <c r="O13" s="810"/>
      <c r="P13" s="810"/>
      <c r="Q13" s="810"/>
      <c r="R13" s="810"/>
      <c r="S13" s="810"/>
      <c r="T13" s="810"/>
      <c r="U13" s="810"/>
      <c r="V13" s="811"/>
    </row>
    <row r="14" spans="1:23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07"/>
      <c r="N14" s="808"/>
      <c r="O14" s="808"/>
      <c r="P14" s="808"/>
      <c r="Q14" s="808"/>
      <c r="R14" s="808"/>
      <c r="S14" s="808"/>
      <c r="T14" s="808"/>
      <c r="U14" s="808"/>
      <c r="V14" s="809"/>
    </row>
    <row r="15" spans="1:23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00"/>
      <c r="N15" s="801"/>
      <c r="O15" s="801"/>
      <c r="P15" s="801"/>
      <c r="Q15" s="801"/>
      <c r="R15" s="801"/>
      <c r="S15" s="801"/>
      <c r="T15" s="801"/>
      <c r="U15" s="801"/>
      <c r="V15" s="802"/>
    </row>
    <row r="16" spans="1:23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00"/>
      <c r="N16" s="801"/>
      <c r="O16" s="801"/>
      <c r="P16" s="801"/>
      <c r="Q16" s="801"/>
      <c r="R16" s="801"/>
      <c r="S16" s="801"/>
      <c r="T16" s="801"/>
      <c r="U16" s="801"/>
      <c r="V16" s="802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00"/>
      <c r="N17" s="801"/>
      <c r="O17" s="801"/>
      <c r="P17" s="801"/>
      <c r="Q17" s="801"/>
      <c r="R17" s="801"/>
      <c r="S17" s="801"/>
      <c r="T17" s="801"/>
      <c r="U17" s="801"/>
      <c r="V17" s="802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378"/>
      <c r="B29" s="165"/>
      <c r="C29" s="788"/>
      <c r="D29" s="789"/>
      <c r="E29" s="789"/>
      <c r="F29" s="790"/>
      <c r="G29" s="326"/>
      <c r="H29" s="166"/>
      <c r="I29" s="791" t="str">
        <f>IF(OR($G29&gt;=40,$G29=0)," ",$H29/176)</f>
        <v xml:space="preserve"> </v>
      </c>
      <c r="J29" s="792"/>
      <c r="K29" s="791" t="str">
        <f>IF($G29&gt;=40,$H29*0.45," ")</f>
        <v xml:space="preserve"> </v>
      </c>
      <c r="L29" s="792"/>
      <c r="M29" s="791" t="str">
        <f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0">O29*Q29</f>
        <v>0</v>
      </c>
      <c r="T29" s="793"/>
      <c r="U29" s="805" t="str">
        <f t="shared" ref="U29:U36" si="1">IF(G29=0," ",M29+S29)</f>
        <v xml:space="preserve"> </v>
      </c>
      <c r="V29" s="806"/>
    </row>
    <row r="30" spans="1:22" ht="30" customHeight="1" x14ac:dyDescent="0.2">
      <c r="A30" s="379"/>
      <c r="B30" s="167"/>
      <c r="C30" s="785"/>
      <c r="D30" s="786"/>
      <c r="E30" s="786"/>
      <c r="F30" s="787"/>
      <c r="G30" s="327"/>
      <c r="H30" s="168"/>
      <c r="I30" s="778" t="str">
        <f t="shared" ref="I30:I36" si="2">IF(OR($G30&gt;=40,$G30=0)," ",$H30/176)</f>
        <v xml:space="preserve"> </v>
      </c>
      <c r="J30" s="784"/>
      <c r="K30" s="778" t="str">
        <f t="shared" ref="K30:K36" si="3">IF($G30&gt;=40,$H30*0.45," ")</f>
        <v xml:space="preserve"> </v>
      </c>
      <c r="L30" s="784"/>
      <c r="M30" s="778" t="str">
        <f t="shared" ref="M30:M36" si="4">IF($G30=0," ",IF($G30&gt;=40,$K30,G30*I30))</f>
        <v xml:space="preserve"> </v>
      </c>
      <c r="N30" s="779"/>
      <c r="O30" s="780"/>
      <c r="P30" s="781"/>
      <c r="Q30" s="782"/>
      <c r="R30" s="783"/>
      <c r="S30" s="778">
        <f t="shared" si="0"/>
        <v>0</v>
      </c>
      <c r="T30" s="779"/>
      <c r="U30" s="776" t="str">
        <f t="shared" si="1"/>
        <v xml:space="preserve"> </v>
      </c>
      <c r="V30" s="777"/>
    </row>
    <row r="31" spans="1:22" ht="30" customHeight="1" x14ac:dyDescent="0.2">
      <c r="A31" s="379"/>
      <c r="B31" s="167"/>
      <c r="C31" s="785"/>
      <c r="D31" s="786"/>
      <c r="E31" s="786"/>
      <c r="F31" s="787"/>
      <c r="G31" s="327"/>
      <c r="H31" s="168"/>
      <c r="I31" s="778" t="str">
        <f t="shared" si="2"/>
        <v xml:space="preserve"> </v>
      </c>
      <c r="J31" s="784"/>
      <c r="K31" s="778" t="str">
        <f t="shared" si="3"/>
        <v xml:space="preserve"> </v>
      </c>
      <c r="L31" s="784"/>
      <c r="M31" s="778" t="str">
        <f t="shared" si="4"/>
        <v xml:space="preserve"> </v>
      </c>
      <c r="N31" s="779"/>
      <c r="O31" s="780"/>
      <c r="P31" s="781"/>
      <c r="Q31" s="782"/>
      <c r="R31" s="783"/>
      <c r="S31" s="778">
        <f t="shared" si="0"/>
        <v>0</v>
      </c>
      <c r="T31" s="779"/>
      <c r="U31" s="776" t="str">
        <f t="shared" si="1"/>
        <v xml:space="preserve"> </v>
      </c>
      <c r="V31" s="777"/>
    </row>
    <row r="32" spans="1:22" ht="30" customHeight="1" x14ac:dyDescent="0.2">
      <c r="A32" s="379"/>
      <c r="B32" s="167"/>
      <c r="C32" s="785"/>
      <c r="D32" s="786"/>
      <c r="E32" s="786"/>
      <c r="F32" s="787"/>
      <c r="G32" s="327"/>
      <c r="H32" s="168"/>
      <c r="I32" s="778" t="str">
        <f t="shared" si="2"/>
        <v xml:space="preserve"> </v>
      </c>
      <c r="J32" s="784"/>
      <c r="K32" s="778" t="str">
        <f t="shared" si="3"/>
        <v xml:space="preserve"> </v>
      </c>
      <c r="L32" s="784"/>
      <c r="M32" s="778" t="str">
        <f t="shared" si="4"/>
        <v xml:space="preserve"> </v>
      </c>
      <c r="N32" s="779"/>
      <c r="O32" s="780"/>
      <c r="P32" s="781"/>
      <c r="Q32" s="782"/>
      <c r="R32" s="783"/>
      <c r="S32" s="778">
        <f t="shared" si="0"/>
        <v>0</v>
      </c>
      <c r="T32" s="779"/>
      <c r="U32" s="776" t="str">
        <f t="shared" si="1"/>
        <v xml:space="preserve"> </v>
      </c>
      <c r="V32" s="777"/>
    </row>
    <row r="33" spans="1:22" ht="30" customHeight="1" x14ac:dyDescent="0.2">
      <c r="A33" s="379"/>
      <c r="B33" s="167"/>
      <c r="C33" s="785"/>
      <c r="D33" s="786"/>
      <c r="E33" s="786"/>
      <c r="F33" s="787"/>
      <c r="G33" s="327"/>
      <c r="H33" s="168"/>
      <c r="I33" s="778" t="str">
        <f t="shared" si="2"/>
        <v xml:space="preserve"> </v>
      </c>
      <c r="J33" s="784"/>
      <c r="K33" s="778" t="str">
        <f t="shared" si="3"/>
        <v xml:space="preserve"> </v>
      </c>
      <c r="L33" s="784"/>
      <c r="M33" s="778" t="str">
        <f t="shared" si="4"/>
        <v xml:space="preserve"> </v>
      </c>
      <c r="N33" s="779"/>
      <c r="O33" s="780"/>
      <c r="P33" s="781"/>
      <c r="Q33" s="782"/>
      <c r="R33" s="783"/>
      <c r="S33" s="778">
        <f t="shared" si="0"/>
        <v>0</v>
      </c>
      <c r="T33" s="779"/>
      <c r="U33" s="776" t="str">
        <f t="shared" si="1"/>
        <v xml:space="preserve"> </v>
      </c>
      <c r="V33" s="777"/>
    </row>
    <row r="34" spans="1:22" ht="30" customHeight="1" x14ac:dyDescent="0.2">
      <c r="A34" s="379"/>
      <c r="B34" s="167"/>
      <c r="C34" s="785"/>
      <c r="D34" s="786"/>
      <c r="E34" s="786"/>
      <c r="F34" s="787"/>
      <c r="G34" s="327"/>
      <c r="H34" s="168"/>
      <c r="I34" s="778" t="str">
        <f t="shared" si="2"/>
        <v xml:space="preserve"> </v>
      </c>
      <c r="J34" s="784"/>
      <c r="K34" s="778" t="str">
        <f t="shared" si="3"/>
        <v xml:space="preserve"> </v>
      </c>
      <c r="L34" s="784"/>
      <c r="M34" s="778" t="str">
        <f t="shared" si="4"/>
        <v xml:space="preserve"> </v>
      </c>
      <c r="N34" s="779"/>
      <c r="O34" s="780"/>
      <c r="P34" s="781"/>
      <c r="Q34" s="782"/>
      <c r="R34" s="783"/>
      <c r="S34" s="778">
        <f t="shared" si="0"/>
        <v>0</v>
      </c>
      <c r="T34" s="779"/>
      <c r="U34" s="776" t="str">
        <f t="shared" si="1"/>
        <v xml:space="preserve"> </v>
      </c>
      <c r="V34" s="777"/>
    </row>
    <row r="35" spans="1:22" ht="30" customHeight="1" x14ac:dyDescent="0.2">
      <c r="A35" s="379"/>
      <c r="B35" s="167"/>
      <c r="C35" s="785"/>
      <c r="D35" s="786"/>
      <c r="E35" s="786"/>
      <c r="F35" s="787"/>
      <c r="G35" s="327"/>
      <c r="H35" s="168"/>
      <c r="I35" s="778" t="str">
        <f t="shared" si="2"/>
        <v xml:space="preserve"> </v>
      </c>
      <c r="J35" s="784"/>
      <c r="K35" s="778" t="str">
        <f t="shared" si="3"/>
        <v xml:space="preserve"> </v>
      </c>
      <c r="L35" s="784"/>
      <c r="M35" s="778" t="str">
        <f t="shared" si="4"/>
        <v xml:space="preserve"> </v>
      </c>
      <c r="N35" s="779"/>
      <c r="O35" s="780"/>
      <c r="P35" s="781"/>
      <c r="Q35" s="782"/>
      <c r="R35" s="783"/>
      <c r="S35" s="778">
        <f t="shared" si="0"/>
        <v>0</v>
      </c>
      <c r="T35" s="779"/>
      <c r="U35" s="776" t="str">
        <f t="shared" si="1"/>
        <v xml:space="preserve"> </v>
      </c>
      <c r="V35" s="777"/>
    </row>
    <row r="36" spans="1:22" ht="30" customHeight="1" thickBot="1" x14ac:dyDescent="0.25">
      <c r="A36" s="379"/>
      <c r="B36" s="167"/>
      <c r="C36" s="819"/>
      <c r="D36" s="820"/>
      <c r="E36" s="820"/>
      <c r="F36" s="821"/>
      <c r="G36" s="327"/>
      <c r="H36" s="168"/>
      <c r="I36" s="823" t="str">
        <f t="shared" si="2"/>
        <v xml:space="preserve"> </v>
      </c>
      <c r="J36" s="831"/>
      <c r="K36" s="823" t="str">
        <f t="shared" si="3"/>
        <v xml:space="preserve"> </v>
      </c>
      <c r="L36" s="831"/>
      <c r="M36" s="823" t="str">
        <f t="shared" si="4"/>
        <v xml:space="preserve"> </v>
      </c>
      <c r="N36" s="824"/>
      <c r="O36" s="827"/>
      <c r="P36" s="828"/>
      <c r="Q36" s="825"/>
      <c r="R36" s="826"/>
      <c r="S36" s="823">
        <f t="shared" si="0"/>
        <v>0</v>
      </c>
      <c r="T36" s="824"/>
      <c r="U36" s="776" t="str">
        <f t="shared" si="1"/>
        <v xml:space="preserve"> </v>
      </c>
      <c r="V36" s="822"/>
    </row>
    <row r="37" spans="1:22" ht="16.5" thickTop="1" thickBot="1" x14ac:dyDescent="0.25">
      <c r="A37" s="375"/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4" t="s">
        <v>262</v>
      </c>
      <c r="U37" s="829">
        <f>'BDC 124E (2)'!U38:V38</f>
        <v>0</v>
      </c>
      <c r="V37" s="830"/>
    </row>
    <row r="38" spans="1:22" ht="16.5" thickTop="1" thickBot="1" x14ac:dyDescent="0.25">
      <c r="A38" s="388" t="s">
        <v>69</v>
      </c>
      <c r="B38" s="376"/>
      <c r="C38" s="376"/>
      <c r="D38" s="376"/>
      <c r="E38" s="376"/>
      <c r="F38" s="376"/>
      <c r="G38" s="376"/>
      <c r="H38" s="169"/>
      <c r="I38" s="169"/>
      <c r="J38" s="169"/>
      <c r="K38" s="770" t="s">
        <v>167</v>
      </c>
      <c r="L38" s="770"/>
      <c r="M38" s="770"/>
      <c r="N38" s="770"/>
      <c r="O38" s="770"/>
      <c r="P38" s="770"/>
      <c r="Q38" s="770"/>
      <c r="R38" s="770"/>
      <c r="S38" s="770"/>
      <c r="T38" s="771"/>
      <c r="U38" s="772">
        <f>SUM(U29:U37)</f>
        <v>0</v>
      </c>
      <c r="V38" s="773"/>
    </row>
    <row r="39" spans="1:22" ht="15.75" thickTop="1" x14ac:dyDescent="0.2">
      <c r="A39" s="389" t="s">
        <v>273</v>
      </c>
      <c r="B39" s="9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</sheetData>
  <sheetProtection algorithmName="SHA-512" hashValue="9G4KDlalDkKwN8eYzP0ql5IL21fPqkOCpMuwDIrsY+uEO/qOumdi5y0NYqE8dwN9TYt/YC0WXqFckKSGknehEg==" saltValue="V+ULfk28PggoA8XacSmQcg==" spinCount="100000" sheet="1" objects="1" selectLockedCells="1"/>
  <dataConsolidate/>
  <mergeCells count="102">
    <mergeCell ref="C36:F36"/>
    <mergeCell ref="U36:V36"/>
    <mergeCell ref="S36:T36"/>
    <mergeCell ref="Q36:R36"/>
    <mergeCell ref="O36:P36"/>
    <mergeCell ref="U37:V37"/>
    <mergeCell ref="I36:J36"/>
    <mergeCell ref="K36:L36"/>
    <mergeCell ref="M36:N36"/>
    <mergeCell ref="M14:V14"/>
    <mergeCell ref="M15:V15"/>
    <mergeCell ref="M16:V16"/>
    <mergeCell ref="N13:V13"/>
    <mergeCell ref="U6:V6"/>
    <mergeCell ref="M8:O8"/>
    <mergeCell ref="I25:J25"/>
    <mergeCell ref="I26:J26"/>
    <mergeCell ref="I27:J27"/>
    <mergeCell ref="K25:L25"/>
    <mergeCell ref="D8:J8"/>
    <mergeCell ref="D9:J9"/>
    <mergeCell ref="A6:K6"/>
    <mergeCell ref="D11:F11"/>
    <mergeCell ref="H11:J11"/>
    <mergeCell ref="T10:U10"/>
    <mergeCell ref="S11:T11"/>
    <mergeCell ref="Q11:R11"/>
    <mergeCell ref="D10:J10"/>
    <mergeCell ref="O29:P29"/>
    <mergeCell ref="S27:T27"/>
    <mergeCell ref="M27:N27"/>
    <mergeCell ref="K26:L26"/>
    <mergeCell ref="K27:L27"/>
    <mergeCell ref="M17:V17"/>
    <mergeCell ref="M24:N24"/>
    <mergeCell ref="M25:N25"/>
    <mergeCell ref="M26:N26"/>
    <mergeCell ref="U24:V24"/>
    <mergeCell ref="Q25:R25"/>
    <mergeCell ref="Q26:R26"/>
    <mergeCell ref="S25:T25"/>
    <mergeCell ref="S26:T26"/>
    <mergeCell ref="U25:V25"/>
    <mergeCell ref="Q29:R29"/>
    <mergeCell ref="S29:T29"/>
    <mergeCell ref="U29:V29"/>
    <mergeCell ref="C30:F30"/>
    <mergeCell ref="I30:J30"/>
    <mergeCell ref="K30:L30"/>
    <mergeCell ref="M30:N30"/>
    <mergeCell ref="C29:F29"/>
    <mergeCell ref="I29:J29"/>
    <mergeCell ref="K29:L29"/>
    <mergeCell ref="M29:N29"/>
    <mergeCell ref="C32:F32"/>
    <mergeCell ref="I32:J32"/>
    <mergeCell ref="K32:L32"/>
    <mergeCell ref="M32:N32"/>
    <mergeCell ref="C31:F31"/>
    <mergeCell ref="I31:J31"/>
    <mergeCell ref="K31:L31"/>
    <mergeCell ref="M31:N31"/>
    <mergeCell ref="M34:N34"/>
    <mergeCell ref="Q35:R35"/>
    <mergeCell ref="C33:F33"/>
    <mergeCell ref="I33:J33"/>
    <mergeCell ref="K33:L33"/>
    <mergeCell ref="M33:N33"/>
    <mergeCell ref="S33:T33"/>
    <mergeCell ref="S35:T35"/>
    <mergeCell ref="C35:F35"/>
    <mergeCell ref="I35:J35"/>
    <mergeCell ref="K35:L35"/>
    <mergeCell ref="M35:N35"/>
    <mergeCell ref="O34:P34"/>
    <mergeCell ref="Q34:R34"/>
    <mergeCell ref="C34:F34"/>
    <mergeCell ref="I34:J34"/>
    <mergeCell ref="K38:T38"/>
    <mergeCell ref="U38:V38"/>
    <mergeCell ref="U26:V26"/>
    <mergeCell ref="U27:V27"/>
    <mergeCell ref="U35:V35"/>
    <mergeCell ref="S34:T34"/>
    <mergeCell ref="U34:V34"/>
    <mergeCell ref="O33:P33"/>
    <mergeCell ref="Q33:R33"/>
    <mergeCell ref="U33:V33"/>
    <mergeCell ref="S32:T32"/>
    <mergeCell ref="U32:V32"/>
    <mergeCell ref="O35:P35"/>
    <mergeCell ref="O32:P32"/>
    <mergeCell ref="O31:P31"/>
    <mergeCell ref="O30:P30"/>
    <mergeCell ref="Q32:R32"/>
    <mergeCell ref="Q30:R30"/>
    <mergeCell ref="S30:T30"/>
    <mergeCell ref="U30:V30"/>
    <mergeCell ref="Q31:R31"/>
    <mergeCell ref="S31:T31"/>
    <mergeCell ref="U31:V31"/>
    <mergeCell ref="K34:L34"/>
  </mergeCells>
  <phoneticPr fontId="5" type="noConversion"/>
  <dataValidations count="1">
    <dataValidation type="decimal" allowBlank="1" showInputMessage="1" showErrorMessage="1" error="This entry must be less than 1000." sqref="G29:G36 P29:P35 O29:O36" xr:uid="{00000000-0002-0000-20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2">
    <pageSetUpPr autoPageBreaks="0"/>
  </sheetPr>
  <dimension ref="A5:V40"/>
  <sheetViews>
    <sheetView showGridLines="0" showRowColHeaders="0" showZeros="0" zoomScaleNormal="100" zoomScaleSheetLayoutView="100" workbookViewId="0">
      <selection activeCell="R8" sqref="R8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2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2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2</v>
      </c>
      <c r="Q8" s="106" t="s">
        <v>7</v>
      </c>
      <c r="R8" s="105"/>
      <c r="S8" s="99"/>
      <c r="T8" s="99"/>
      <c r="U8" s="104" t="s">
        <v>2</v>
      </c>
      <c r="V8" s="273">
        <f>'BDC 274'!V9</f>
        <v>0</v>
      </c>
    </row>
    <row r="9" spans="1:22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841"/>
      <c r="Q9" s="841"/>
      <c r="R9" s="111"/>
      <c r="S9" s="323"/>
      <c r="T9" s="97"/>
      <c r="U9" s="97"/>
      <c r="V9" s="173"/>
    </row>
    <row r="10" spans="1:22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841"/>
      <c r="Q10" s="841"/>
      <c r="R10" s="309"/>
      <c r="S10" s="324"/>
      <c r="T10" s="818" t="s">
        <v>189</v>
      </c>
      <c r="U10" s="818"/>
      <c r="V10" s="274">
        <f>'BDC 274'!V10</f>
        <v>0</v>
      </c>
    </row>
    <row r="11" spans="1:22" x14ac:dyDescent="0.2">
      <c r="A11" s="107" t="s">
        <v>89</v>
      </c>
      <c r="B11" s="108"/>
      <c r="C11" s="108"/>
      <c r="D11" s="840">
        <f>'BDC 274'!F12</f>
        <v>0</v>
      </c>
      <c r="E11" s="840"/>
      <c r="F11" s="840"/>
      <c r="G11" s="840"/>
      <c r="H11" s="840"/>
      <c r="I11" s="840"/>
      <c r="J11" s="840"/>
      <c r="K11" s="95"/>
      <c r="L11" s="96"/>
      <c r="M11" s="109" t="s">
        <v>102</v>
      </c>
      <c r="N11" s="112"/>
      <c r="O11" s="172"/>
      <c r="P11" s="265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2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2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115" t="s">
        <v>24</v>
      </c>
      <c r="N13" s="838"/>
      <c r="O13" s="838"/>
      <c r="P13" s="838"/>
      <c r="Q13" s="838"/>
      <c r="R13" s="838"/>
      <c r="S13" s="838"/>
      <c r="T13" s="838"/>
      <c r="U13" s="838"/>
      <c r="V13" s="839"/>
    </row>
    <row r="14" spans="1:22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32"/>
      <c r="N14" s="833"/>
      <c r="O14" s="833"/>
      <c r="P14" s="833"/>
      <c r="Q14" s="833"/>
      <c r="R14" s="833"/>
      <c r="S14" s="833"/>
      <c r="T14" s="833"/>
      <c r="U14" s="833"/>
      <c r="V14" s="834"/>
    </row>
    <row r="15" spans="1:22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35"/>
      <c r="N15" s="836"/>
      <c r="O15" s="836"/>
      <c r="P15" s="836"/>
      <c r="Q15" s="836"/>
      <c r="R15" s="836"/>
      <c r="S15" s="836"/>
      <c r="T15" s="836"/>
      <c r="U15" s="836"/>
      <c r="V15" s="837"/>
    </row>
    <row r="16" spans="1:22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35"/>
      <c r="N16" s="836"/>
      <c r="O16" s="836"/>
      <c r="P16" s="836"/>
      <c r="Q16" s="836"/>
      <c r="R16" s="836"/>
      <c r="S16" s="836"/>
      <c r="T16" s="836"/>
      <c r="U16" s="836"/>
      <c r="V16" s="837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35"/>
      <c r="N17" s="836"/>
      <c r="O17" s="836"/>
      <c r="P17" s="836"/>
      <c r="Q17" s="836"/>
      <c r="R17" s="836"/>
      <c r="S17" s="836"/>
      <c r="T17" s="836"/>
      <c r="U17" s="836"/>
      <c r="V17" s="837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242"/>
      <c r="B29" s="165"/>
      <c r="C29" s="788"/>
      <c r="D29" s="789"/>
      <c r="E29" s="789"/>
      <c r="F29" s="790"/>
      <c r="G29" s="326"/>
      <c r="H29" s="166"/>
      <c r="I29" s="791" t="str">
        <f t="shared" ref="I29:I36" si="0">IF(OR($G29&gt;=40,$G29=0)," ",$H29/176)</f>
        <v xml:space="preserve"> </v>
      </c>
      <c r="J29" s="792"/>
      <c r="K29" s="791" t="str">
        <f t="shared" ref="K29:K36" si="1">IF($G29&gt;=40,$H29*0.45," ")</f>
        <v xml:space="preserve"> </v>
      </c>
      <c r="L29" s="792"/>
      <c r="M29" s="791" t="str">
        <f t="shared" ref="M29:M36" si="2"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3">O29*Q29</f>
        <v>0</v>
      </c>
      <c r="T29" s="793"/>
      <c r="U29" s="805" t="str">
        <f t="shared" ref="U29:U36" si="4">IF(G29=0," ",M29+S29)</f>
        <v xml:space="preserve"> </v>
      </c>
      <c r="V29" s="806"/>
    </row>
    <row r="30" spans="1:22" ht="30" customHeight="1" x14ac:dyDescent="0.2">
      <c r="A30" s="242"/>
      <c r="B30" s="167"/>
      <c r="C30" s="785"/>
      <c r="D30" s="786"/>
      <c r="E30" s="786"/>
      <c r="F30" s="787"/>
      <c r="G30" s="327"/>
      <c r="H30" s="168"/>
      <c r="I30" s="778" t="str">
        <f t="shared" si="0"/>
        <v xml:space="preserve"> </v>
      </c>
      <c r="J30" s="784"/>
      <c r="K30" s="778" t="str">
        <f t="shared" si="1"/>
        <v xml:space="preserve"> </v>
      </c>
      <c r="L30" s="784"/>
      <c r="M30" s="778" t="str">
        <f t="shared" si="2"/>
        <v xml:space="preserve"> </v>
      </c>
      <c r="N30" s="779"/>
      <c r="O30" s="780"/>
      <c r="P30" s="781"/>
      <c r="Q30" s="782"/>
      <c r="R30" s="783"/>
      <c r="S30" s="778">
        <f t="shared" si="3"/>
        <v>0</v>
      </c>
      <c r="T30" s="779"/>
      <c r="U30" s="776" t="str">
        <f t="shared" si="4"/>
        <v xml:space="preserve"> </v>
      </c>
      <c r="V30" s="777"/>
    </row>
    <row r="31" spans="1:22" ht="30" customHeight="1" x14ac:dyDescent="0.2">
      <c r="A31" s="242"/>
      <c r="B31" s="167"/>
      <c r="C31" s="785"/>
      <c r="D31" s="786"/>
      <c r="E31" s="786"/>
      <c r="F31" s="787"/>
      <c r="G31" s="327"/>
      <c r="H31" s="168"/>
      <c r="I31" s="778" t="str">
        <f t="shared" si="0"/>
        <v xml:space="preserve"> </v>
      </c>
      <c r="J31" s="784"/>
      <c r="K31" s="778" t="str">
        <f t="shared" si="1"/>
        <v xml:space="preserve"> </v>
      </c>
      <c r="L31" s="784"/>
      <c r="M31" s="778" t="str">
        <f t="shared" si="2"/>
        <v xml:space="preserve"> </v>
      </c>
      <c r="N31" s="779"/>
      <c r="O31" s="780"/>
      <c r="P31" s="781"/>
      <c r="Q31" s="782"/>
      <c r="R31" s="783"/>
      <c r="S31" s="778">
        <f t="shared" si="3"/>
        <v>0</v>
      </c>
      <c r="T31" s="779"/>
      <c r="U31" s="776" t="str">
        <f t="shared" si="4"/>
        <v xml:space="preserve"> </v>
      </c>
      <c r="V31" s="777"/>
    </row>
    <row r="32" spans="1:22" ht="30" customHeight="1" x14ac:dyDescent="0.2">
      <c r="A32" s="242"/>
      <c r="B32" s="167"/>
      <c r="C32" s="785"/>
      <c r="D32" s="786"/>
      <c r="E32" s="786"/>
      <c r="F32" s="787"/>
      <c r="G32" s="327"/>
      <c r="H32" s="168"/>
      <c r="I32" s="778" t="str">
        <f t="shared" si="0"/>
        <v xml:space="preserve"> </v>
      </c>
      <c r="J32" s="784"/>
      <c r="K32" s="778" t="str">
        <f t="shared" si="1"/>
        <v xml:space="preserve"> </v>
      </c>
      <c r="L32" s="784"/>
      <c r="M32" s="778" t="str">
        <f t="shared" si="2"/>
        <v xml:space="preserve"> </v>
      </c>
      <c r="N32" s="779"/>
      <c r="O32" s="780"/>
      <c r="P32" s="781"/>
      <c r="Q32" s="782"/>
      <c r="R32" s="783"/>
      <c r="S32" s="778">
        <f t="shared" si="3"/>
        <v>0</v>
      </c>
      <c r="T32" s="779"/>
      <c r="U32" s="776" t="str">
        <f t="shared" si="4"/>
        <v xml:space="preserve"> </v>
      </c>
      <c r="V32" s="777"/>
    </row>
    <row r="33" spans="1:22" ht="30" customHeight="1" x14ac:dyDescent="0.2">
      <c r="A33" s="242"/>
      <c r="B33" s="167"/>
      <c r="C33" s="785"/>
      <c r="D33" s="786"/>
      <c r="E33" s="786"/>
      <c r="F33" s="787"/>
      <c r="G33" s="327"/>
      <c r="H33" s="168"/>
      <c r="I33" s="778" t="str">
        <f t="shared" si="0"/>
        <v xml:space="preserve"> </v>
      </c>
      <c r="J33" s="784"/>
      <c r="K33" s="778" t="str">
        <f t="shared" si="1"/>
        <v xml:space="preserve"> </v>
      </c>
      <c r="L33" s="784"/>
      <c r="M33" s="778" t="str">
        <f t="shared" si="2"/>
        <v xml:space="preserve"> </v>
      </c>
      <c r="N33" s="779"/>
      <c r="O33" s="780"/>
      <c r="P33" s="781"/>
      <c r="Q33" s="782"/>
      <c r="R33" s="783"/>
      <c r="S33" s="778">
        <f t="shared" si="3"/>
        <v>0</v>
      </c>
      <c r="T33" s="779"/>
      <c r="U33" s="776" t="str">
        <f t="shared" si="4"/>
        <v xml:space="preserve"> </v>
      </c>
      <c r="V33" s="777"/>
    </row>
    <row r="34" spans="1:22" ht="30" customHeight="1" x14ac:dyDescent="0.2">
      <c r="A34" s="242"/>
      <c r="B34" s="167"/>
      <c r="C34" s="785"/>
      <c r="D34" s="786"/>
      <c r="E34" s="786"/>
      <c r="F34" s="787"/>
      <c r="G34" s="327"/>
      <c r="H34" s="168"/>
      <c r="I34" s="778" t="str">
        <f t="shared" si="0"/>
        <v xml:space="preserve"> </v>
      </c>
      <c r="J34" s="784"/>
      <c r="K34" s="778" t="str">
        <f t="shared" si="1"/>
        <v xml:space="preserve"> </v>
      </c>
      <c r="L34" s="784"/>
      <c r="M34" s="778" t="str">
        <f t="shared" si="2"/>
        <v xml:space="preserve"> </v>
      </c>
      <c r="N34" s="779"/>
      <c r="O34" s="780"/>
      <c r="P34" s="781"/>
      <c r="Q34" s="782"/>
      <c r="R34" s="783"/>
      <c r="S34" s="778">
        <f t="shared" si="3"/>
        <v>0</v>
      </c>
      <c r="T34" s="779"/>
      <c r="U34" s="776" t="str">
        <f t="shared" si="4"/>
        <v xml:space="preserve"> </v>
      </c>
      <c r="V34" s="777"/>
    </row>
    <row r="35" spans="1:22" ht="30" customHeight="1" x14ac:dyDescent="0.2">
      <c r="A35" s="242"/>
      <c r="B35" s="167"/>
      <c r="C35" s="785"/>
      <c r="D35" s="786"/>
      <c r="E35" s="786"/>
      <c r="F35" s="787"/>
      <c r="G35" s="327"/>
      <c r="H35" s="168"/>
      <c r="I35" s="778" t="str">
        <f t="shared" si="0"/>
        <v xml:space="preserve"> </v>
      </c>
      <c r="J35" s="784"/>
      <c r="K35" s="778" t="str">
        <f t="shared" si="1"/>
        <v xml:space="preserve"> </v>
      </c>
      <c r="L35" s="784"/>
      <c r="M35" s="778" t="str">
        <f t="shared" si="2"/>
        <v xml:space="preserve"> </v>
      </c>
      <c r="N35" s="779"/>
      <c r="O35" s="780"/>
      <c r="P35" s="781"/>
      <c r="Q35" s="782"/>
      <c r="R35" s="783"/>
      <c r="S35" s="778">
        <f t="shared" si="3"/>
        <v>0</v>
      </c>
      <c r="T35" s="779"/>
      <c r="U35" s="776" t="str">
        <f t="shared" si="4"/>
        <v xml:space="preserve"> </v>
      </c>
      <c r="V35" s="777"/>
    </row>
    <row r="36" spans="1:22" ht="30" customHeight="1" x14ac:dyDescent="0.2">
      <c r="A36" s="242"/>
      <c r="B36" s="167"/>
      <c r="C36" s="785"/>
      <c r="D36" s="786"/>
      <c r="E36" s="786"/>
      <c r="F36" s="787"/>
      <c r="G36" s="327"/>
      <c r="H36" s="168"/>
      <c r="I36" s="778" t="str">
        <f t="shared" si="0"/>
        <v xml:space="preserve"> </v>
      </c>
      <c r="J36" s="784"/>
      <c r="K36" s="778" t="str">
        <f t="shared" si="1"/>
        <v xml:space="preserve"> </v>
      </c>
      <c r="L36" s="784"/>
      <c r="M36" s="778" t="str">
        <f t="shared" si="2"/>
        <v xml:space="preserve"> </v>
      </c>
      <c r="N36" s="779"/>
      <c r="O36" s="780"/>
      <c r="P36" s="781"/>
      <c r="Q36" s="782"/>
      <c r="R36" s="783"/>
      <c r="S36" s="778">
        <f t="shared" si="3"/>
        <v>0</v>
      </c>
      <c r="T36" s="779"/>
      <c r="U36" s="776" t="str">
        <f t="shared" si="4"/>
        <v xml:space="preserve"> </v>
      </c>
      <c r="V36" s="777"/>
    </row>
    <row r="37" spans="1:22" ht="15.75" thickBot="1" x14ac:dyDescent="0.25">
      <c r="A37" s="844" t="s">
        <v>202</v>
      </c>
      <c r="B37" s="845"/>
      <c r="C37" s="845"/>
      <c r="D37" s="845"/>
      <c r="E37" s="845"/>
      <c r="F37" s="845"/>
      <c r="G37" s="845"/>
      <c r="H37" s="845"/>
      <c r="I37" s="845"/>
      <c r="J37" s="845"/>
      <c r="K37" s="845"/>
      <c r="L37" s="845"/>
      <c r="M37" s="845"/>
      <c r="N37" s="845"/>
      <c r="O37" s="845"/>
      <c r="P37" s="845"/>
      <c r="Q37" s="845"/>
      <c r="R37" s="845"/>
      <c r="S37" s="845"/>
      <c r="T37" s="846"/>
      <c r="U37" s="842">
        <f>'BDC 124E (3)'!U38</f>
        <v>0</v>
      </c>
      <c r="V37" s="843"/>
    </row>
    <row r="38" spans="1:22" ht="16.5" thickTop="1" thickBot="1" x14ac:dyDescent="0.25">
      <c r="A38" s="847" t="s">
        <v>69</v>
      </c>
      <c r="B38" s="848"/>
      <c r="C38" s="848"/>
      <c r="D38" s="848"/>
      <c r="E38" s="848"/>
      <c r="F38" s="848"/>
      <c r="G38" s="848"/>
      <c r="H38" s="169"/>
      <c r="I38" s="169"/>
      <c r="J38" s="169"/>
      <c r="K38" s="770" t="s">
        <v>196</v>
      </c>
      <c r="L38" s="770"/>
      <c r="M38" s="770"/>
      <c r="N38" s="770"/>
      <c r="O38" s="770"/>
      <c r="P38" s="770"/>
      <c r="Q38" s="770"/>
      <c r="R38" s="770"/>
      <c r="S38" s="770"/>
      <c r="T38" s="771"/>
      <c r="U38" s="772">
        <f>SUM(U29:U37)</f>
        <v>0</v>
      </c>
      <c r="V38" s="773"/>
    </row>
    <row r="39" spans="1:22" ht="15.75" thickTop="1" x14ac:dyDescent="0.2">
      <c r="A39" s="170" t="s">
        <v>273</v>
      </c>
      <c r="B39" s="9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</sheetData>
  <sheetProtection algorithmName="SHA-512" hashValue="2jq2RzQgp4Su8LtXq1mK++PUyAmoySNL6OvwfWylfoeUY0Ukj4tc1AQ6Fini1swJkQPgaWAZz5WzNVSE5S28FA==" saltValue="49v0Wm21CpaKWCn1falYrg==" spinCount="100000" sheet="1" objects="1" selectLockedCells="1"/>
  <mergeCells count="105">
    <mergeCell ref="U38:V38"/>
    <mergeCell ref="U37:V37"/>
    <mergeCell ref="A37:T37"/>
    <mergeCell ref="K38:T38"/>
    <mergeCell ref="A38:G38"/>
    <mergeCell ref="C35:F35"/>
    <mergeCell ref="I35:J35"/>
    <mergeCell ref="C33:F33"/>
    <mergeCell ref="C34:F34"/>
    <mergeCell ref="U35:V35"/>
    <mergeCell ref="C36:F36"/>
    <mergeCell ref="I36:J36"/>
    <mergeCell ref="K36:L36"/>
    <mergeCell ref="M36:N36"/>
    <mergeCell ref="O36:P36"/>
    <mergeCell ref="Q36:R36"/>
    <mergeCell ref="S36:T36"/>
    <mergeCell ref="M27:N27"/>
    <mergeCell ref="K27:L27"/>
    <mergeCell ref="S27:T27"/>
    <mergeCell ref="U25:V25"/>
    <mergeCell ref="M34:N34"/>
    <mergeCell ref="O34:P34"/>
    <mergeCell ref="Q34:R34"/>
    <mergeCell ref="S34:T34"/>
    <mergeCell ref="U34:V34"/>
    <mergeCell ref="K33:L33"/>
    <mergeCell ref="M33:N33"/>
    <mergeCell ref="K34:L34"/>
    <mergeCell ref="S32:T32"/>
    <mergeCell ref="U32:V32"/>
    <mergeCell ref="O33:P33"/>
    <mergeCell ref="Q33:R33"/>
    <mergeCell ref="S30:T30"/>
    <mergeCell ref="U30:V30"/>
    <mergeCell ref="C32:F32"/>
    <mergeCell ref="I32:J32"/>
    <mergeCell ref="K32:L32"/>
    <mergeCell ref="M32:N32"/>
    <mergeCell ref="O32:P32"/>
    <mergeCell ref="Q32:R32"/>
    <mergeCell ref="U36:V36"/>
    <mergeCell ref="S35:T35"/>
    <mergeCell ref="S33:T33"/>
    <mergeCell ref="U33:V33"/>
    <mergeCell ref="K35:L35"/>
    <mergeCell ref="I33:J33"/>
    <mergeCell ref="I34:J34"/>
    <mergeCell ref="M35:N35"/>
    <mergeCell ref="O35:P35"/>
    <mergeCell ref="Q35:R35"/>
    <mergeCell ref="C31:F31"/>
    <mergeCell ref="I31:J31"/>
    <mergeCell ref="K31:L31"/>
    <mergeCell ref="M31:N31"/>
    <mergeCell ref="O31:P31"/>
    <mergeCell ref="Q31:R31"/>
    <mergeCell ref="S31:T31"/>
    <mergeCell ref="U31:V31"/>
    <mergeCell ref="C30:F30"/>
    <mergeCell ref="I30:J30"/>
    <mergeCell ref="K30:L30"/>
    <mergeCell ref="M30:N30"/>
    <mergeCell ref="O30:P30"/>
    <mergeCell ref="Q30:R30"/>
    <mergeCell ref="M17:V17"/>
    <mergeCell ref="M24:N24"/>
    <mergeCell ref="C29:F29"/>
    <mergeCell ref="I29:J29"/>
    <mergeCell ref="K29:L29"/>
    <mergeCell ref="M29:N29"/>
    <mergeCell ref="O29:P29"/>
    <mergeCell ref="Q29:R29"/>
    <mergeCell ref="S29:T29"/>
    <mergeCell ref="U29:V29"/>
    <mergeCell ref="M26:N26"/>
    <mergeCell ref="U24:V24"/>
    <mergeCell ref="Q25:R25"/>
    <mergeCell ref="Q26:R26"/>
    <mergeCell ref="S25:T25"/>
    <mergeCell ref="S26:T26"/>
    <mergeCell ref="M25:N25"/>
    <mergeCell ref="U26:V26"/>
    <mergeCell ref="U27:V27"/>
    <mergeCell ref="K26:L26"/>
    <mergeCell ref="I25:J25"/>
    <mergeCell ref="I26:J26"/>
    <mergeCell ref="I27:J27"/>
    <mergeCell ref="K25:L25"/>
    <mergeCell ref="S11:T11"/>
    <mergeCell ref="Q11:R11"/>
    <mergeCell ref="M14:V14"/>
    <mergeCell ref="M15:V15"/>
    <mergeCell ref="M16:V16"/>
    <mergeCell ref="N13:V13"/>
    <mergeCell ref="D11:J11"/>
    <mergeCell ref="U6:V6"/>
    <mergeCell ref="M8:O8"/>
    <mergeCell ref="P9:Q9"/>
    <mergeCell ref="P10:Q10"/>
    <mergeCell ref="D8:J8"/>
    <mergeCell ref="D9:J9"/>
    <mergeCell ref="D10:J10"/>
    <mergeCell ref="A6:K6"/>
    <mergeCell ref="T10:U10"/>
  </mergeCells>
  <phoneticPr fontId="5" type="noConversion"/>
  <dataValidations count="1">
    <dataValidation type="decimal" allowBlank="1" showInputMessage="1" showErrorMessage="1" error="This entry must be less than 1000." sqref="G29:G36 O29:P36" xr:uid="{00000000-0002-0000-21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autoPageBreaks="0"/>
  </sheetPr>
  <dimension ref="A5:V40"/>
  <sheetViews>
    <sheetView showGridLines="0" showRowColHeaders="0" showZeros="0" zoomScaleNormal="100" zoomScaleSheetLayoutView="100" workbookViewId="0">
      <selection activeCell="R8" sqref="R8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2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2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3</v>
      </c>
      <c r="Q8" s="106" t="s">
        <v>7</v>
      </c>
      <c r="R8" s="105"/>
      <c r="S8" s="99"/>
      <c r="T8" s="99"/>
      <c r="U8" s="104" t="s">
        <v>2</v>
      </c>
      <c r="V8" s="273">
        <f>'BDC 274'!V9</f>
        <v>0</v>
      </c>
    </row>
    <row r="9" spans="1:22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841"/>
      <c r="Q9" s="841"/>
      <c r="R9" s="111"/>
      <c r="S9" s="323"/>
      <c r="T9" s="97"/>
      <c r="U9" s="97"/>
      <c r="V9" s="173"/>
    </row>
    <row r="10" spans="1:22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841"/>
      <c r="Q10" s="841"/>
      <c r="R10" s="309"/>
      <c r="S10" s="324"/>
      <c r="T10" s="818" t="s">
        <v>189</v>
      </c>
      <c r="U10" s="818"/>
      <c r="V10" s="274">
        <f>'BDC 274'!V10</f>
        <v>0</v>
      </c>
    </row>
    <row r="11" spans="1:22" x14ac:dyDescent="0.2">
      <c r="A11" s="107" t="s">
        <v>89</v>
      </c>
      <c r="B11" s="108"/>
      <c r="C11" s="108"/>
      <c r="D11" s="840">
        <f>'BDC 274'!F12</f>
        <v>0</v>
      </c>
      <c r="E11" s="840"/>
      <c r="F11" s="840"/>
      <c r="G11" s="840"/>
      <c r="H11" s="840"/>
      <c r="I11" s="840"/>
      <c r="J11" s="840"/>
      <c r="K11" s="95"/>
      <c r="L11" s="96"/>
      <c r="M11" s="109" t="s">
        <v>102</v>
      </c>
      <c r="N11" s="112"/>
      <c r="O11" s="172"/>
      <c r="P11" s="265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2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2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115" t="s">
        <v>24</v>
      </c>
      <c r="N13" s="838"/>
      <c r="O13" s="838"/>
      <c r="P13" s="838"/>
      <c r="Q13" s="838"/>
      <c r="R13" s="838"/>
      <c r="S13" s="838"/>
      <c r="T13" s="838"/>
      <c r="U13" s="838"/>
      <c r="V13" s="839"/>
    </row>
    <row r="14" spans="1:22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32"/>
      <c r="N14" s="833"/>
      <c r="O14" s="833"/>
      <c r="P14" s="833"/>
      <c r="Q14" s="833"/>
      <c r="R14" s="833"/>
      <c r="S14" s="833"/>
      <c r="T14" s="833"/>
      <c r="U14" s="833"/>
      <c r="V14" s="834"/>
    </row>
    <row r="15" spans="1:22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35"/>
      <c r="N15" s="836"/>
      <c r="O15" s="836"/>
      <c r="P15" s="836"/>
      <c r="Q15" s="836"/>
      <c r="R15" s="836"/>
      <c r="S15" s="836"/>
      <c r="T15" s="836"/>
      <c r="U15" s="836"/>
      <c r="V15" s="837"/>
    </row>
    <row r="16" spans="1:22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35"/>
      <c r="N16" s="836"/>
      <c r="O16" s="836"/>
      <c r="P16" s="836"/>
      <c r="Q16" s="836"/>
      <c r="R16" s="836"/>
      <c r="S16" s="836"/>
      <c r="T16" s="836"/>
      <c r="U16" s="836"/>
      <c r="V16" s="837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35"/>
      <c r="N17" s="836"/>
      <c r="O17" s="836"/>
      <c r="P17" s="836"/>
      <c r="Q17" s="836"/>
      <c r="R17" s="836"/>
      <c r="S17" s="836"/>
      <c r="T17" s="836"/>
      <c r="U17" s="836"/>
      <c r="V17" s="837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242"/>
      <c r="B29" s="165"/>
      <c r="C29" s="788"/>
      <c r="D29" s="789"/>
      <c r="E29" s="789"/>
      <c r="F29" s="790"/>
      <c r="G29" s="326"/>
      <c r="H29" s="166"/>
      <c r="I29" s="791" t="str">
        <f t="shared" ref="I29:I36" si="0">IF(OR($G29&gt;=40,$G29=0)," ",$H29/176)</f>
        <v xml:space="preserve"> </v>
      </c>
      <c r="J29" s="792"/>
      <c r="K29" s="791" t="str">
        <f t="shared" ref="K29:K36" si="1">IF($G29&gt;=40,$H29*0.45," ")</f>
        <v xml:space="preserve"> </v>
      </c>
      <c r="L29" s="792"/>
      <c r="M29" s="791" t="str">
        <f t="shared" ref="M29:M36" si="2"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3">O29*Q29</f>
        <v>0</v>
      </c>
      <c r="T29" s="793"/>
      <c r="U29" s="805" t="str">
        <f t="shared" ref="U29:U36" si="4">IF(G29=0," ",M29+S29)</f>
        <v xml:space="preserve"> </v>
      </c>
      <c r="V29" s="806"/>
    </row>
    <row r="30" spans="1:22" ht="30" customHeight="1" x14ac:dyDescent="0.2">
      <c r="A30" s="242"/>
      <c r="B30" s="167"/>
      <c r="C30" s="785"/>
      <c r="D30" s="786"/>
      <c r="E30" s="786"/>
      <c r="F30" s="787"/>
      <c r="G30" s="327"/>
      <c r="H30" s="168"/>
      <c r="I30" s="778" t="str">
        <f t="shared" si="0"/>
        <v xml:space="preserve"> </v>
      </c>
      <c r="J30" s="784"/>
      <c r="K30" s="778" t="str">
        <f t="shared" si="1"/>
        <v xml:space="preserve"> </v>
      </c>
      <c r="L30" s="784"/>
      <c r="M30" s="778" t="str">
        <f t="shared" si="2"/>
        <v xml:space="preserve"> </v>
      </c>
      <c r="N30" s="779"/>
      <c r="O30" s="780"/>
      <c r="P30" s="781"/>
      <c r="Q30" s="782"/>
      <c r="R30" s="783"/>
      <c r="S30" s="778">
        <f t="shared" si="3"/>
        <v>0</v>
      </c>
      <c r="T30" s="779"/>
      <c r="U30" s="776" t="str">
        <f t="shared" si="4"/>
        <v xml:space="preserve"> </v>
      </c>
      <c r="V30" s="777"/>
    </row>
    <row r="31" spans="1:22" ht="30" customHeight="1" x14ac:dyDescent="0.2">
      <c r="A31" s="242"/>
      <c r="B31" s="167"/>
      <c r="C31" s="785"/>
      <c r="D31" s="786"/>
      <c r="E31" s="786"/>
      <c r="F31" s="787"/>
      <c r="G31" s="327"/>
      <c r="H31" s="168"/>
      <c r="I31" s="778" t="str">
        <f t="shared" si="0"/>
        <v xml:space="preserve"> </v>
      </c>
      <c r="J31" s="784"/>
      <c r="K31" s="778" t="str">
        <f t="shared" si="1"/>
        <v xml:space="preserve"> </v>
      </c>
      <c r="L31" s="784"/>
      <c r="M31" s="778" t="str">
        <f t="shared" si="2"/>
        <v xml:space="preserve"> </v>
      </c>
      <c r="N31" s="779"/>
      <c r="O31" s="780"/>
      <c r="P31" s="781"/>
      <c r="Q31" s="782"/>
      <c r="R31" s="783"/>
      <c r="S31" s="778">
        <f t="shared" si="3"/>
        <v>0</v>
      </c>
      <c r="T31" s="779"/>
      <c r="U31" s="776" t="str">
        <f t="shared" si="4"/>
        <v xml:space="preserve"> </v>
      </c>
      <c r="V31" s="777"/>
    </row>
    <row r="32" spans="1:22" ht="30" customHeight="1" x14ac:dyDescent="0.2">
      <c r="A32" s="242"/>
      <c r="B32" s="167"/>
      <c r="C32" s="785"/>
      <c r="D32" s="786"/>
      <c r="E32" s="786"/>
      <c r="F32" s="787"/>
      <c r="G32" s="327"/>
      <c r="H32" s="168"/>
      <c r="I32" s="778" t="str">
        <f t="shared" si="0"/>
        <v xml:space="preserve"> </v>
      </c>
      <c r="J32" s="784"/>
      <c r="K32" s="778" t="str">
        <f t="shared" si="1"/>
        <v xml:space="preserve"> </v>
      </c>
      <c r="L32" s="784"/>
      <c r="M32" s="778" t="str">
        <f t="shared" si="2"/>
        <v xml:space="preserve"> </v>
      </c>
      <c r="N32" s="779"/>
      <c r="O32" s="780"/>
      <c r="P32" s="781"/>
      <c r="Q32" s="782"/>
      <c r="R32" s="783"/>
      <c r="S32" s="778">
        <f t="shared" si="3"/>
        <v>0</v>
      </c>
      <c r="T32" s="779"/>
      <c r="U32" s="776" t="str">
        <f t="shared" si="4"/>
        <v xml:space="preserve"> </v>
      </c>
      <c r="V32" s="777"/>
    </row>
    <row r="33" spans="1:22" ht="30" customHeight="1" x14ac:dyDescent="0.2">
      <c r="A33" s="242"/>
      <c r="B33" s="167"/>
      <c r="C33" s="785"/>
      <c r="D33" s="786"/>
      <c r="E33" s="786"/>
      <c r="F33" s="787"/>
      <c r="G33" s="327"/>
      <c r="H33" s="168"/>
      <c r="I33" s="778" t="str">
        <f t="shared" si="0"/>
        <v xml:space="preserve"> </v>
      </c>
      <c r="J33" s="784"/>
      <c r="K33" s="778" t="str">
        <f t="shared" si="1"/>
        <v xml:space="preserve"> </v>
      </c>
      <c r="L33" s="784"/>
      <c r="M33" s="778" t="str">
        <f t="shared" si="2"/>
        <v xml:space="preserve"> </v>
      </c>
      <c r="N33" s="779"/>
      <c r="O33" s="780"/>
      <c r="P33" s="781"/>
      <c r="Q33" s="782"/>
      <c r="R33" s="783"/>
      <c r="S33" s="778">
        <f t="shared" si="3"/>
        <v>0</v>
      </c>
      <c r="T33" s="779"/>
      <c r="U33" s="776" t="str">
        <f t="shared" si="4"/>
        <v xml:space="preserve"> </v>
      </c>
      <c r="V33" s="777"/>
    </row>
    <row r="34" spans="1:22" ht="30" customHeight="1" x14ac:dyDescent="0.2">
      <c r="A34" s="242"/>
      <c r="B34" s="167"/>
      <c r="C34" s="785"/>
      <c r="D34" s="786"/>
      <c r="E34" s="786"/>
      <c r="F34" s="787"/>
      <c r="G34" s="327"/>
      <c r="H34" s="168"/>
      <c r="I34" s="778" t="str">
        <f t="shared" si="0"/>
        <v xml:space="preserve"> </v>
      </c>
      <c r="J34" s="784"/>
      <c r="K34" s="778" t="str">
        <f t="shared" si="1"/>
        <v xml:space="preserve"> </v>
      </c>
      <c r="L34" s="784"/>
      <c r="M34" s="778" t="str">
        <f t="shared" si="2"/>
        <v xml:space="preserve"> </v>
      </c>
      <c r="N34" s="779"/>
      <c r="O34" s="780"/>
      <c r="P34" s="781"/>
      <c r="Q34" s="782"/>
      <c r="R34" s="783"/>
      <c r="S34" s="778">
        <f t="shared" si="3"/>
        <v>0</v>
      </c>
      <c r="T34" s="779"/>
      <c r="U34" s="776" t="str">
        <f t="shared" si="4"/>
        <v xml:space="preserve"> </v>
      </c>
      <c r="V34" s="777"/>
    </row>
    <row r="35" spans="1:22" ht="30" customHeight="1" x14ac:dyDescent="0.2">
      <c r="A35" s="242"/>
      <c r="B35" s="167"/>
      <c r="C35" s="785"/>
      <c r="D35" s="786"/>
      <c r="E35" s="786"/>
      <c r="F35" s="787"/>
      <c r="G35" s="327"/>
      <c r="H35" s="168"/>
      <c r="I35" s="778" t="str">
        <f t="shared" si="0"/>
        <v xml:space="preserve"> </v>
      </c>
      <c r="J35" s="784"/>
      <c r="K35" s="778" t="str">
        <f t="shared" si="1"/>
        <v xml:space="preserve"> </v>
      </c>
      <c r="L35" s="784"/>
      <c r="M35" s="778" t="str">
        <f t="shared" si="2"/>
        <v xml:space="preserve"> </v>
      </c>
      <c r="N35" s="779"/>
      <c r="O35" s="780"/>
      <c r="P35" s="781"/>
      <c r="Q35" s="782"/>
      <c r="R35" s="783"/>
      <c r="S35" s="778">
        <f t="shared" si="3"/>
        <v>0</v>
      </c>
      <c r="T35" s="779"/>
      <c r="U35" s="776" t="str">
        <f t="shared" si="4"/>
        <v xml:space="preserve"> </v>
      </c>
      <c r="V35" s="777"/>
    </row>
    <row r="36" spans="1:22" ht="30" customHeight="1" x14ac:dyDescent="0.2">
      <c r="A36" s="242"/>
      <c r="B36" s="167"/>
      <c r="C36" s="785"/>
      <c r="D36" s="786"/>
      <c r="E36" s="786"/>
      <c r="F36" s="787"/>
      <c r="G36" s="327"/>
      <c r="H36" s="168"/>
      <c r="I36" s="778" t="str">
        <f t="shared" si="0"/>
        <v xml:space="preserve"> </v>
      </c>
      <c r="J36" s="784"/>
      <c r="K36" s="778" t="str">
        <f t="shared" si="1"/>
        <v xml:space="preserve"> </v>
      </c>
      <c r="L36" s="784"/>
      <c r="M36" s="778" t="str">
        <f t="shared" si="2"/>
        <v xml:space="preserve"> </v>
      </c>
      <c r="N36" s="779"/>
      <c r="O36" s="780"/>
      <c r="P36" s="781"/>
      <c r="Q36" s="782"/>
      <c r="R36" s="783"/>
      <c r="S36" s="778">
        <f t="shared" si="3"/>
        <v>0</v>
      </c>
      <c r="T36" s="779"/>
      <c r="U36" s="776" t="str">
        <f t="shared" si="4"/>
        <v xml:space="preserve"> </v>
      </c>
      <c r="V36" s="777"/>
    </row>
    <row r="37" spans="1:22" ht="15.75" thickBot="1" x14ac:dyDescent="0.25">
      <c r="A37" s="844" t="s">
        <v>201</v>
      </c>
      <c r="B37" s="845"/>
      <c r="C37" s="845"/>
      <c r="D37" s="845"/>
      <c r="E37" s="845"/>
      <c r="F37" s="845"/>
      <c r="G37" s="845"/>
      <c r="H37" s="845"/>
      <c r="I37" s="845"/>
      <c r="J37" s="845"/>
      <c r="K37" s="845"/>
      <c r="L37" s="845"/>
      <c r="M37" s="845"/>
      <c r="N37" s="845"/>
      <c r="O37" s="845"/>
      <c r="P37" s="845"/>
      <c r="Q37" s="845"/>
      <c r="R37" s="845"/>
      <c r="S37" s="845"/>
      <c r="T37" s="846"/>
      <c r="U37" s="842">
        <f>'BDC 124E (4)'!U38</f>
        <v>0</v>
      </c>
      <c r="V37" s="843"/>
    </row>
    <row r="38" spans="1:22" ht="16.5" thickTop="1" thickBot="1" x14ac:dyDescent="0.25">
      <c r="A38" s="847" t="s">
        <v>69</v>
      </c>
      <c r="B38" s="848"/>
      <c r="C38" s="848"/>
      <c r="D38" s="848"/>
      <c r="E38" s="848"/>
      <c r="F38" s="848"/>
      <c r="G38" s="848"/>
      <c r="H38" s="169"/>
      <c r="I38" s="169"/>
      <c r="J38" s="169"/>
      <c r="K38" s="770" t="s">
        <v>198</v>
      </c>
      <c r="L38" s="770"/>
      <c r="M38" s="770"/>
      <c r="N38" s="770"/>
      <c r="O38" s="770"/>
      <c r="P38" s="770"/>
      <c r="Q38" s="770"/>
      <c r="R38" s="770"/>
      <c r="S38" s="770"/>
      <c r="T38" s="771"/>
      <c r="U38" s="772">
        <f>SUM(U29:U37)</f>
        <v>0</v>
      </c>
      <c r="V38" s="773"/>
    </row>
    <row r="39" spans="1:22" ht="15.75" thickTop="1" x14ac:dyDescent="0.2">
      <c r="A39" s="170" t="s">
        <v>273</v>
      </c>
      <c r="B39" s="9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</sheetData>
  <sheetProtection algorithmName="SHA-512" hashValue="gaMLlGwNZYK0/UZtPFeuIGTkUJgzFFm31gJ51ltDluC/vnkG+JKFVMuIel1IhkKy2oIvU0osqNnPD+xoP39kHg==" saltValue="JhZcUScEzU93JePjDqLiPA==" spinCount="100000" sheet="1" objects="1" selectLockedCells="1"/>
  <mergeCells count="105">
    <mergeCell ref="M17:V17"/>
    <mergeCell ref="M24:N24"/>
    <mergeCell ref="A6:K6"/>
    <mergeCell ref="M14:V14"/>
    <mergeCell ref="M15:V15"/>
    <mergeCell ref="S11:T11"/>
    <mergeCell ref="Q11:R11"/>
    <mergeCell ref="D11:J11"/>
    <mergeCell ref="U24:V24"/>
    <mergeCell ref="U6:V6"/>
    <mergeCell ref="M8:O8"/>
    <mergeCell ref="P9:Q9"/>
    <mergeCell ref="P10:Q10"/>
    <mergeCell ref="T10:U10"/>
    <mergeCell ref="D8:J8"/>
    <mergeCell ref="D9:J9"/>
    <mergeCell ref="D10:J10"/>
    <mergeCell ref="M16:V16"/>
    <mergeCell ref="N13:V13"/>
    <mergeCell ref="Q25:R25"/>
    <mergeCell ref="Q26:R26"/>
    <mergeCell ref="S25:T25"/>
    <mergeCell ref="S26:T26"/>
    <mergeCell ref="U25:V25"/>
    <mergeCell ref="U26:V26"/>
    <mergeCell ref="U29:V29"/>
    <mergeCell ref="M27:N27"/>
    <mergeCell ref="C29:F29"/>
    <mergeCell ref="I29:J29"/>
    <mergeCell ref="K29:L29"/>
    <mergeCell ref="M29:N29"/>
    <mergeCell ref="K27:L27"/>
    <mergeCell ref="S27:T27"/>
    <mergeCell ref="U27:V27"/>
    <mergeCell ref="O29:P29"/>
    <mergeCell ref="I25:J25"/>
    <mergeCell ref="I26:J26"/>
    <mergeCell ref="I27:J27"/>
    <mergeCell ref="K25:L25"/>
    <mergeCell ref="K26:L26"/>
    <mergeCell ref="M25:N25"/>
    <mergeCell ref="M26:N26"/>
    <mergeCell ref="Q30:R30"/>
    <mergeCell ref="S30:T30"/>
    <mergeCell ref="U30:V30"/>
    <mergeCell ref="C30:F30"/>
    <mergeCell ref="I30:J30"/>
    <mergeCell ref="K30:L30"/>
    <mergeCell ref="M30:N30"/>
    <mergeCell ref="I32:J32"/>
    <mergeCell ref="K32:L32"/>
    <mergeCell ref="M32:N32"/>
    <mergeCell ref="U31:V31"/>
    <mergeCell ref="C31:F31"/>
    <mergeCell ref="I31:J31"/>
    <mergeCell ref="K31:L31"/>
    <mergeCell ref="M31:N31"/>
    <mergeCell ref="O34:P34"/>
    <mergeCell ref="Q34:R34"/>
    <mergeCell ref="S34:T34"/>
    <mergeCell ref="U34:V34"/>
    <mergeCell ref="C34:F34"/>
    <mergeCell ref="I34:J34"/>
    <mergeCell ref="K34:L34"/>
    <mergeCell ref="M34:N34"/>
    <mergeCell ref="Q29:R29"/>
    <mergeCell ref="S29:T29"/>
    <mergeCell ref="O31:P31"/>
    <mergeCell ref="Q31:R31"/>
    <mergeCell ref="S31:T31"/>
    <mergeCell ref="U33:V33"/>
    <mergeCell ref="C33:F33"/>
    <mergeCell ref="I33:J33"/>
    <mergeCell ref="K33:L33"/>
    <mergeCell ref="M33:N33"/>
    <mergeCell ref="O32:P32"/>
    <mergeCell ref="Q32:R32"/>
    <mergeCell ref="S32:T32"/>
    <mergeCell ref="U32:V32"/>
    <mergeCell ref="C32:F32"/>
    <mergeCell ref="O30:P30"/>
    <mergeCell ref="U38:V38"/>
    <mergeCell ref="U37:V37"/>
    <mergeCell ref="O36:P36"/>
    <mergeCell ref="Q36:R36"/>
    <mergeCell ref="S36:T36"/>
    <mergeCell ref="U36:V36"/>
    <mergeCell ref="U35:V35"/>
    <mergeCell ref="O33:P33"/>
    <mergeCell ref="Q33:R33"/>
    <mergeCell ref="S33:T33"/>
    <mergeCell ref="A37:T37"/>
    <mergeCell ref="C35:F35"/>
    <mergeCell ref="I35:J35"/>
    <mergeCell ref="K35:L35"/>
    <mergeCell ref="M35:N35"/>
    <mergeCell ref="K38:T38"/>
    <mergeCell ref="A38:G38"/>
    <mergeCell ref="O35:P35"/>
    <mergeCell ref="Q35:R35"/>
    <mergeCell ref="S35:T35"/>
    <mergeCell ref="C36:F36"/>
    <mergeCell ref="I36:J36"/>
    <mergeCell ref="K36:L36"/>
    <mergeCell ref="M36:N36"/>
  </mergeCells>
  <phoneticPr fontId="5" type="noConversion"/>
  <dataValidations count="1">
    <dataValidation type="decimal" allowBlank="1" showInputMessage="1" showErrorMessage="1" error="This entry must be less than 1000." sqref="G29:G36 O29:P36" xr:uid="{00000000-0002-0000-22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autoPageBreaks="0"/>
  </sheetPr>
  <dimension ref="A5:V40"/>
  <sheetViews>
    <sheetView showGridLines="0" showRowColHeaders="0" showZeros="0" zoomScaleNormal="100" zoomScaleSheetLayoutView="100" workbookViewId="0">
      <selection activeCell="R8" sqref="R8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2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2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4</v>
      </c>
      <c r="Q8" s="106" t="s">
        <v>7</v>
      </c>
      <c r="R8" s="105"/>
      <c r="S8" s="99"/>
      <c r="T8" s="99"/>
      <c r="U8" s="104" t="s">
        <v>2</v>
      </c>
      <c r="V8" s="273">
        <f>'BDC 274'!V9</f>
        <v>0</v>
      </c>
    </row>
    <row r="9" spans="1:22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841"/>
      <c r="Q9" s="841"/>
      <c r="R9" s="111"/>
      <c r="S9" s="323"/>
      <c r="T9" s="97"/>
      <c r="U9" s="97"/>
      <c r="V9" s="173"/>
    </row>
    <row r="10" spans="1:22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841"/>
      <c r="Q10" s="841"/>
      <c r="R10" s="309"/>
      <c r="S10" s="324"/>
      <c r="T10" s="818" t="s">
        <v>189</v>
      </c>
      <c r="U10" s="818"/>
      <c r="V10" s="274">
        <f>'BDC 274'!V10</f>
        <v>0</v>
      </c>
    </row>
    <row r="11" spans="1:22" x14ac:dyDescent="0.2">
      <c r="A11" s="107" t="s">
        <v>89</v>
      </c>
      <c r="B11" s="108"/>
      <c r="C11" s="108"/>
      <c r="D11" s="840">
        <f>'BDC 274'!F12</f>
        <v>0</v>
      </c>
      <c r="E11" s="840"/>
      <c r="F11" s="840"/>
      <c r="G11" s="840"/>
      <c r="H11" s="840"/>
      <c r="I11" s="840"/>
      <c r="J11" s="840"/>
      <c r="K11" s="95"/>
      <c r="L11" s="96"/>
      <c r="M11" s="109" t="s">
        <v>102</v>
      </c>
      <c r="N11" s="112"/>
      <c r="O11" s="172"/>
      <c r="P11" s="96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2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2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115" t="s">
        <v>24</v>
      </c>
      <c r="N13" s="838"/>
      <c r="O13" s="838"/>
      <c r="P13" s="838"/>
      <c r="Q13" s="838"/>
      <c r="R13" s="838"/>
      <c r="S13" s="838"/>
      <c r="T13" s="838"/>
      <c r="U13" s="838"/>
      <c r="V13" s="839"/>
    </row>
    <row r="14" spans="1:22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32"/>
      <c r="N14" s="833"/>
      <c r="O14" s="833"/>
      <c r="P14" s="833"/>
      <c r="Q14" s="833"/>
      <c r="R14" s="833"/>
      <c r="S14" s="833"/>
      <c r="T14" s="833"/>
      <c r="U14" s="833"/>
      <c r="V14" s="834"/>
    </row>
    <row r="15" spans="1:22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35"/>
      <c r="N15" s="836"/>
      <c r="O15" s="836"/>
      <c r="P15" s="836"/>
      <c r="Q15" s="836"/>
      <c r="R15" s="836"/>
      <c r="S15" s="836"/>
      <c r="T15" s="836"/>
      <c r="U15" s="836"/>
      <c r="V15" s="837"/>
    </row>
    <row r="16" spans="1:22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35"/>
      <c r="N16" s="836"/>
      <c r="O16" s="836"/>
      <c r="P16" s="836"/>
      <c r="Q16" s="836"/>
      <c r="R16" s="836"/>
      <c r="S16" s="836"/>
      <c r="T16" s="836"/>
      <c r="U16" s="836"/>
      <c r="V16" s="837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35"/>
      <c r="N17" s="836"/>
      <c r="O17" s="836"/>
      <c r="P17" s="836"/>
      <c r="Q17" s="836"/>
      <c r="R17" s="836"/>
      <c r="S17" s="836"/>
      <c r="T17" s="836"/>
      <c r="U17" s="836"/>
      <c r="V17" s="837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242"/>
      <c r="B29" s="165"/>
      <c r="C29" s="788"/>
      <c r="D29" s="789"/>
      <c r="E29" s="789"/>
      <c r="F29" s="790"/>
      <c r="G29" s="326"/>
      <c r="H29" s="166"/>
      <c r="I29" s="791" t="str">
        <f t="shared" ref="I29:I36" si="0">IF(OR($G29&gt;=40,$G29=0)," ",$H29/176)</f>
        <v xml:space="preserve"> </v>
      </c>
      <c r="J29" s="792"/>
      <c r="K29" s="791" t="str">
        <f t="shared" ref="K29:K36" si="1">IF($G29&gt;=40,$H29*0.45," ")</f>
        <v xml:space="preserve"> </v>
      </c>
      <c r="L29" s="792"/>
      <c r="M29" s="791" t="str">
        <f t="shared" ref="M29:M36" si="2"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3">O29*Q29</f>
        <v>0</v>
      </c>
      <c r="T29" s="793"/>
      <c r="U29" s="849" t="str">
        <f t="shared" ref="U29" si="4">IF(G29=0," ",M29+S29)</f>
        <v xml:space="preserve"> </v>
      </c>
      <c r="V29" s="850"/>
    </row>
    <row r="30" spans="1:22" ht="30" customHeight="1" x14ac:dyDescent="0.2">
      <c r="A30" s="242"/>
      <c r="B30" s="167"/>
      <c r="C30" s="785"/>
      <c r="D30" s="786"/>
      <c r="E30" s="786"/>
      <c r="F30" s="787"/>
      <c r="G30" s="327"/>
      <c r="H30" s="168"/>
      <c r="I30" s="778" t="str">
        <f t="shared" si="0"/>
        <v xml:space="preserve"> </v>
      </c>
      <c r="J30" s="784"/>
      <c r="K30" s="778" t="str">
        <f t="shared" si="1"/>
        <v xml:space="preserve"> </v>
      </c>
      <c r="L30" s="784"/>
      <c r="M30" s="778" t="str">
        <f t="shared" si="2"/>
        <v xml:space="preserve"> </v>
      </c>
      <c r="N30" s="779"/>
      <c r="O30" s="780"/>
      <c r="P30" s="781"/>
      <c r="Q30" s="782"/>
      <c r="R30" s="783"/>
      <c r="S30" s="778">
        <f t="shared" si="3"/>
        <v>0</v>
      </c>
      <c r="T30" s="779"/>
      <c r="U30" s="776" t="str">
        <f t="shared" ref="U30:U36" si="5">IF(G30=0," ",M30+S30)</f>
        <v xml:space="preserve"> </v>
      </c>
      <c r="V30" s="777"/>
    </row>
    <row r="31" spans="1:22" ht="30" customHeight="1" x14ac:dyDescent="0.2">
      <c r="A31" s="242"/>
      <c r="B31" s="167"/>
      <c r="C31" s="785"/>
      <c r="D31" s="786"/>
      <c r="E31" s="786"/>
      <c r="F31" s="787"/>
      <c r="G31" s="327"/>
      <c r="H31" s="168"/>
      <c r="I31" s="778" t="str">
        <f t="shared" si="0"/>
        <v xml:space="preserve"> </v>
      </c>
      <c r="J31" s="784"/>
      <c r="K31" s="778" t="str">
        <f t="shared" si="1"/>
        <v xml:space="preserve"> </v>
      </c>
      <c r="L31" s="784"/>
      <c r="M31" s="778" t="str">
        <f t="shared" si="2"/>
        <v xml:space="preserve"> </v>
      </c>
      <c r="N31" s="779"/>
      <c r="O31" s="780"/>
      <c r="P31" s="781"/>
      <c r="Q31" s="782"/>
      <c r="R31" s="783"/>
      <c r="S31" s="778">
        <f t="shared" si="3"/>
        <v>0</v>
      </c>
      <c r="T31" s="779"/>
      <c r="U31" s="776" t="str">
        <f t="shared" si="5"/>
        <v xml:space="preserve"> </v>
      </c>
      <c r="V31" s="777"/>
    </row>
    <row r="32" spans="1:22" ht="30" customHeight="1" x14ac:dyDescent="0.2">
      <c r="A32" s="242"/>
      <c r="B32" s="167"/>
      <c r="C32" s="785"/>
      <c r="D32" s="786"/>
      <c r="E32" s="786"/>
      <c r="F32" s="787"/>
      <c r="G32" s="327"/>
      <c r="H32" s="168"/>
      <c r="I32" s="778" t="str">
        <f t="shared" si="0"/>
        <v xml:space="preserve"> </v>
      </c>
      <c r="J32" s="784"/>
      <c r="K32" s="778" t="str">
        <f t="shared" si="1"/>
        <v xml:space="preserve"> </v>
      </c>
      <c r="L32" s="784"/>
      <c r="M32" s="778" t="str">
        <f t="shared" si="2"/>
        <v xml:space="preserve"> </v>
      </c>
      <c r="N32" s="779"/>
      <c r="O32" s="780"/>
      <c r="P32" s="781"/>
      <c r="Q32" s="782"/>
      <c r="R32" s="783"/>
      <c r="S32" s="778">
        <f t="shared" si="3"/>
        <v>0</v>
      </c>
      <c r="T32" s="779"/>
      <c r="U32" s="776" t="str">
        <f t="shared" si="5"/>
        <v xml:space="preserve"> </v>
      </c>
      <c r="V32" s="777"/>
    </row>
    <row r="33" spans="1:22" ht="30" customHeight="1" x14ac:dyDescent="0.2">
      <c r="A33" s="242"/>
      <c r="B33" s="167"/>
      <c r="C33" s="785"/>
      <c r="D33" s="786"/>
      <c r="E33" s="786"/>
      <c r="F33" s="787"/>
      <c r="G33" s="327"/>
      <c r="H33" s="168"/>
      <c r="I33" s="778" t="str">
        <f t="shared" si="0"/>
        <v xml:space="preserve"> </v>
      </c>
      <c r="J33" s="784"/>
      <c r="K33" s="778" t="str">
        <f t="shared" si="1"/>
        <v xml:space="preserve"> </v>
      </c>
      <c r="L33" s="784"/>
      <c r="M33" s="778" t="str">
        <f t="shared" si="2"/>
        <v xml:space="preserve"> </v>
      </c>
      <c r="N33" s="779"/>
      <c r="O33" s="780"/>
      <c r="P33" s="781"/>
      <c r="Q33" s="782"/>
      <c r="R33" s="783"/>
      <c r="S33" s="778">
        <f t="shared" si="3"/>
        <v>0</v>
      </c>
      <c r="T33" s="779"/>
      <c r="U33" s="776" t="str">
        <f t="shared" si="5"/>
        <v xml:space="preserve"> </v>
      </c>
      <c r="V33" s="777"/>
    </row>
    <row r="34" spans="1:22" ht="30" customHeight="1" x14ac:dyDescent="0.2">
      <c r="A34" s="242"/>
      <c r="B34" s="167"/>
      <c r="C34" s="785"/>
      <c r="D34" s="786"/>
      <c r="E34" s="786"/>
      <c r="F34" s="787"/>
      <c r="G34" s="327"/>
      <c r="H34" s="168"/>
      <c r="I34" s="778" t="str">
        <f t="shared" si="0"/>
        <v xml:space="preserve"> </v>
      </c>
      <c r="J34" s="784"/>
      <c r="K34" s="778" t="str">
        <f t="shared" si="1"/>
        <v xml:space="preserve"> </v>
      </c>
      <c r="L34" s="784"/>
      <c r="M34" s="778" t="str">
        <f t="shared" si="2"/>
        <v xml:space="preserve"> </v>
      </c>
      <c r="N34" s="779"/>
      <c r="O34" s="780"/>
      <c r="P34" s="781"/>
      <c r="Q34" s="782"/>
      <c r="R34" s="783"/>
      <c r="S34" s="778">
        <f t="shared" si="3"/>
        <v>0</v>
      </c>
      <c r="T34" s="779"/>
      <c r="U34" s="776" t="str">
        <f t="shared" si="5"/>
        <v xml:space="preserve"> </v>
      </c>
      <c r="V34" s="777"/>
    </row>
    <row r="35" spans="1:22" ht="30" customHeight="1" x14ac:dyDescent="0.2">
      <c r="A35" s="242"/>
      <c r="B35" s="167"/>
      <c r="C35" s="785"/>
      <c r="D35" s="786"/>
      <c r="E35" s="786"/>
      <c r="F35" s="787"/>
      <c r="G35" s="327"/>
      <c r="H35" s="168"/>
      <c r="I35" s="778" t="str">
        <f t="shared" si="0"/>
        <v xml:space="preserve"> </v>
      </c>
      <c r="J35" s="784"/>
      <c r="K35" s="778" t="str">
        <f t="shared" si="1"/>
        <v xml:space="preserve"> </v>
      </c>
      <c r="L35" s="784"/>
      <c r="M35" s="778" t="str">
        <f t="shared" si="2"/>
        <v xml:space="preserve"> </v>
      </c>
      <c r="N35" s="779"/>
      <c r="O35" s="780"/>
      <c r="P35" s="781"/>
      <c r="Q35" s="782"/>
      <c r="R35" s="783"/>
      <c r="S35" s="778">
        <f t="shared" si="3"/>
        <v>0</v>
      </c>
      <c r="T35" s="779"/>
      <c r="U35" s="776" t="str">
        <f t="shared" si="5"/>
        <v xml:space="preserve"> </v>
      </c>
      <c r="V35" s="777"/>
    </row>
    <row r="36" spans="1:22" ht="30" customHeight="1" x14ac:dyDescent="0.2">
      <c r="A36" s="242"/>
      <c r="B36" s="167"/>
      <c r="C36" s="785"/>
      <c r="D36" s="786"/>
      <c r="E36" s="786"/>
      <c r="F36" s="787"/>
      <c r="G36" s="327"/>
      <c r="H36" s="168"/>
      <c r="I36" s="778" t="str">
        <f t="shared" si="0"/>
        <v xml:space="preserve"> </v>
      </c>
      <c r="J36" s="784"/>
      <c r="K36" s="778" t="str">
        <f t="shared" si="1"/>
        <v xml:space="preserve"> </v>
      </c>
      <c r="L36" s="784"/>
      <c r="M36" s="778" t="str">
        <f t="shared" si="2"/>
        <v xml:space="preserve"> </v>
      </c>
      <c r="N36" s="779"/>
      <c r="O36" s="780"/>
      <c r="P36" s="781"/>
      <c r="Q36" s="782"/>
      <c r="R36" s="783"/>
      <c r="S36" s="778">
        <f t="shared" si="3"/>
        <v>0</v>
      </c>
      <c r="T36" s="779"/>
      <c r="U36" s="776" t="str">
        <f t="shared" si="5"/>
        <v xml:space="preserve"> </v>
      </c>
      <c r="V36" s="777"/>
    </row>
    <row r="37" spans="1:22" ht="15.75" thickBot="1" x14ac:dyDescent="0.25">
      <c r="A37" s="844" t="s">
        <v>200</v>
      </c>
      <c r="B37" s="845"/>
      <c r="C37" s="845"/>
      <c r="D37" s="845"/>
      <c r="E37" s="845"/>
      <c r="F37" s="845"/>
      <c r="G37" s="845"/>
      <c r="H37" s="845"/>
      <c r="I37" s="845"/>
      <c r="J37" s="845"/>
      <c r="K37" s="845"/>
      <c r="L37" s="845"/>
      <c r="M37" s="845"/>
      <c r="N37" s="845"/>
      <c r="O37" s="845"/>
      <c r="P37" s="845"/>
      <c r="Q37" s="845"/>
      <c r="R37" s="845"/>
      <c r="S37" s="845"/>
      <c r="T37" s="846"/>
      <c r="U37" s="842">
        <f>'BDC 124E (5)'!U38</f>
        <v>0</v>
      </c>
      <c r="V37" s="843"/>
    </row>
    <row r="38" spans="1:22" ht="16.5" thickTop="1" thickBot="1" x14ac:dyDescent="0.25">
      <c r="A38" s="847" t="s">
        <v>69</v>
      </c>
      <c r="B38" s="848"/>
      <c r="C38" s="848"/>
      <c r="D38" s="848"/>
      <c r="E38" s="848"/>
      <c r="F38" s="848"/>
      <c r="G38" s="848"/>
      <c r="H38" s="169"/>
      <c r="I38" s="169"/>
      <c r="J38" s="169"/>
      <c r="K38" s="770" t="s">
        <v>199</v>
      </c>
      <c r="L38" s="770"/>
      <c r="M38" s="770"/>
      <c r="N38" s="770"/>
      <c r="O38" s="770"/>
      <c r="P38" s="770"/>
      <c r="Q38" s="770"/>
      <c r="R38" s="770"/>
      <c r="S38" s="770"/>
      <c r="T38" s="771"/>
      <c r="U38" s="772">
        <f>SUM(U29:U37)</f>
        <v>0</v>
      </c>
      <c r="V38" s="773"/>
    </row>
    <row r="39" spans="1:22" ht="15.75" thickTop="1" x14ac:dyDescent="0.2">
      <c r="A39" s="170" t="s">
        <v>273</v>
      </c>
      <c r="B39" s="9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</sheetData>
  <sheetProtection algorithmName="SHA-512" hashValue="BNQaH7zI2zlEqOvQEKTOBAfykjgbNJTq+mq16/8PSKHcd+JzwM1qCz4P79yfBOPpeKkVEfovPBO/1P6fNsLySQ==" saltValue="yXlSddclEky0uizrLYjTZg==" spinCount="100000" sheet="1" objects="1" selectLockedCells="1"/>
  <mergeCells count="105">
    <mergeCell ref="U38:V38"/>
    <mergeCell ref="U37:V37"/>
    <mergeCell ref="A37:T37"/>
    <mergeCell ref="K38:T38"/>
    <mergeCell ref="A38:G38"/>
    <mergeCell ref="C35:F35"/>
    <mergeCell ref="I35:J35"/>
    <mergeCell ref="C33:F33"/>
    <mergeCell ref="C34:F34"/>
    <mergeCell ref="U35:V35"/>
    <mergeCell ref="C36:F36"/>
    <mergeCell ref="I36:J36"/>
    <mergeCell ref="K36:L36"/>
    <mergeCell ref="M36:N36"/>
    <mergeCell ref="O36:P36"/>
    <mergeCell ref="Q36:R36"/>
    <mergeCell ref="S36:T36"/>
    <mergeCell ref="M27:N27"/>
    <mergeCell ref="K27:L27"/>
    <mergeCell ref="S27:T27"/>
    <mergeCell ref="U25:V25"/>
    <mergeCell ref="M34:N34"/>
    <mergeCell ref="O34:P34"/>
    <mergeCell ref="Q34:R34"/>
    <mergeCell ref="S34:T34"/>
    <mergeCell ref="U34:V34"/>
    <mergeCell ref="K33:L33"/>
    <mergeCell ref="M33:N33"/>
    <mergeCell ref="K34:L34"/>
    <mergeCell ref="S32:T32"/>
    <mergeCell ref="U32:V32"/>
    <mergeCell ref="O33:P33"/>
    <mergeCell ref="Q33:R33"/>
    <mergeCell ref="S30:T30"/>
    <mergeCell ref="U30:V30"/>
    <mergeCell ref="C32:F32"/>
    <mergeCell ref="I32:J32"/>
    <mergeCell ref="K32:L32"/>
    <mergeCell ref="M32:N32"/>
    <mergeCell ref="O32:P32"/>
    <mergeCell ref="Q32:R32"/>
    <mergeCell ref="U36:V36"/>
    <mergeCell ref="S35:T35"/>
    <mergeCell ref="S33:T33"/>
    <mergeCell ref="U33:V33"/>
    <mergeCell ref="K35:L35"/>
    <mergeCell ref="I33:J33"/>
    <mergeCell ref="I34:J34"/>
    <mergeCell ref="M35:N35"/>
    <mergeCell ref="O35:P35"/>
    <mergeCell ref="Q35:R35"/>
    <mergeCell ref="C31:F31"/>
    <mergeCell ref="I31:J31"/>
    <mergeCell ref="K31:L31"/>
    <mergeCell ref="M31:N31"/>
    <mergeCell ref="O31:P31"/>
    <mergeCell ref="Q31:R31"/>
    <mergeCell ref="S31:T31"/>
    <mergeCell ref="U31:V31"/>
    <mergeCell ref="C30:F30"/>
    <mergeCell ref="I30:J30"/>
    <mergeCell ref="K30:L30"/>
    <mergeCell ref="M30:N30"/>
    <mergeCell ref="O30:P30"/>
    <mergeCell ref="Q30:R30"/>
    <mergeCell ref="M17:V17"/>
    <mergeCell ref="M24:N24"/>
    <mergeCell ref="C29:F29"/>
    <mergeCell ref="I29:J29"/>
    <mergeCell ref="K29:L29"/>
    <mergeCell ref="M29:N29"/>
    <mergeCell ref="O29:P29"/>
    <mergeCell ref="Q29:R29"/>
    <mergeCell ref="S29:T29"/>
    <mergeCell ref="U29:V29"/>
    <mergeCell ref="M26:N26"/>
    <mergeCell ref="U24:V24"/>
    <mergeCell ref="Q25:R25"/>
    <mergeCell ref="Q26:R26"/>
    <mergeCell ref="S25:T25"/>
    <mergeCell ref="S26:T26"/>
    <mergeCell ref="M25:N25"/>
    <mergeCell ref="U26:V26"/>
    <mergeCell ref="U27:V27"/>
    <mergeCell ref="K26:L26"/>
    <mergeCell ref="I25:J25"/>
    <mergeCell ref="I26:J26"/>
    <mergeCell ref="I27:J27"/>
    <mergeCell ref="K25:L25"/>
    <mergeCell ref="Q11:R11"/>
    <mergeCell ref="T10:U10"/>
    <mergeCell ref="M14:V14"/>
    <mergeCell ref="M15:V15"/>
    <mergeCell ref="M16:V16"/>
    <mergeCell ref="N13:V13"/>
    <mergeCell ref="D11:J11"/>
    <mergeCell ref="U6:V6"/>
    <mergeCell ref="M8:O8"/>
    <mergeCell ref="P9:Q9"/>
    <mergeCell ref="P10:Q10"/>
    <mergeCell ref="D8:J8"/>
    <mergeCell ref="D9:J9"/>
    <mergeCell ref="D10:J10"/>
    <mergeCell ref="A6:K6"/>
    <mergeCell ref="S11:T11"/>
  </mergeCells>
  <phoneticPr fontId="5" type="noConversion"/>
  <dataValidations count="1">
    <dataValidation type="decimal" allowBlank="1" showInputMessage="1" showErrorMessage="1" error="This entry must be less than 1000." sqref="G29:G36 O29:P36" xr:uid="{00000000-0002-0000-23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autoPageBreaks="0"/>
  </sheetPr>
  <dimension ref="A5:V40"/>
  <sheetViews>
    <sheetView showGridLines="0" showRowColHeaders="0" showZeros="0" zoomScaleNormal="100" zoomScaleSheetLayoutView="100" workbookViewId="0">
      <selection activeCell="R8" sqref="R8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2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2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5</v>
      </c>
      <c r="Q8" s="106" t="s">
        <v>7</v>
      </c>
      <c r="R8" s="105"/>
      <c r="S8" s="99"/>
      <c r="T8" s="99"/>
      <c r="U8" s="104" t="s">
        <v>2</v>
      </c>
      <c r="V8" s="273">
        <f>'BDC 274'!V9</f>
        <v>0</v>
      </c>
    </row>
    <row r="9" spans="1:22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841"/>
      <c r="Q9" s="841"/>
      <c r="R9" s="111"/>
      <c r="S9" s="323"/>
      <c r="T9" s="97"/>
      <c r="U9" s="97"/>
      <c r="V9" s="173"/>
    </row>
    <row r="10" spans="1:22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841"/>
      <c r="Q10" s="841"/>
      <c r="R10" s="309"/>
      <c r="S10" s="324"/>
      <c r="T10" s="818" t="s">
        <v>189</v>
      </c>
      <c r="U10" s="818"/>
      <c r="V10" s="274">
        <f>'BDC 274'!V10</f>
        <v>0</v>
      </c>
    </row>
    <row r="11" spans="1:22" x14ac:dyDescent="0.2">
      <c r="A11" s="107" t="s">
        <v>89</v>
      </c>
      <c r="B11" s="108"/>
      <c r="C11" s="108"/>
      <c r="D11" s="840">
        <f>'BDC 274'!F12</f>
        <v>0</v>
      </c>
      <c r="E11" s="840"/>
      <c r="F11" s="840"/>
      <c r="G11" s="840"/>
      <c r="H11" s="840"/>
      <c r="I11" s="840"/>
      <c r="J11" s="840"/>
      <c r="K11" s="95"/>
      <c r="L11" s="96"/>
      <c r="M11" s="109" t="s">
        <v>102</v>
      </c>
      <c r="N11" s="112"/>
      <c r="O11" s="172"/>
      <c r="P11" s="96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2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2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115" t="s">
        <v>24</v>
      </c>
      <c r="N13" s="838"/>
      <c r="O13" s="838"/>
      <c r="P13" s="838"/>
      <c r="Q13" s="838"/>
      <c r="R13" s="838"/>
      <c r="S13" s="838"/>
      <c r="T13" s="838"/>
      <c r="U13" s="838"/>
      <c r="V13" s="839"/>
    </row>
    <row r="14" spans="1:22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32"/>
      <c r="N14" s="833"/>
      <c r="O14" s="833"/>
      <c r="P14" s="833"/>
      <c r="Q14" s="833"/>
      <c r="R14" s="833"/>
      <c r="S14" s="833"/>
      <c r="T14" s="833"/>
      <c r="U14" s="833"/>
      <c r="V14" s="834"/>
    </row>
    <row r="15" spans="1:22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35"/>
      <c r="N15" s="836"/>
      <c r="O15" s="836"/>
      <c r="P15" s="836"/>
      <c r="Q15" s="836"/>
      <c r="R15" s="836"/>
      <c r="S15" s="836"/>
      <c r="T15" s="836"/>
      <c r="U15" s="836"/>
      <c r="V15" s="837"/>
    </row>
    <row r="16" spans="1:22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35"/>
      <c r="N16" s="836"/>
      <c r="O16" s="836"/>
      <c r="P16" s="836"/>
      <c r="Q16" s="836"/>
      <c r="R16" s="836"/>
      <c r="S16" s="836"/>
      <c r="T16" s="836"/>
      <c r="U16" s="836"/>
      <c r="V16" s="837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35"/>
      <c r="N17" s="836"/>
      <c r="O17" s="836"/>
      <c r="P17" s="836"/>
      <c r="Q17" s="836"/>
      <c r="R17" s="836"/>
      <c r="S17" s="836"/>
      <c r="T17" s="836"/>
      <c r="U17" s="836"/>
      <c r="V17" s="837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242"/>
      <c r="B29" s="165"/>
      <c r="C29" s="788"/>
      <c r="D29" s="789"/>
      <c r="E29" s="789"/>
      <c r="F29" s="790"/>
      <c r="G29" s="326"/>
      <c r="H29" s="166"/>
      <c r="I29" s="791" t="str">
        <f t="shared" ref="I29:I36" si="0">IF(OR($G29&gt;=40,$G29=0)," ",$H29/176)</f>
        <v xml:space="preserve"> </v>
      </c>
      <c r="J29" s="792"/>
      <c r="K29" s="791" t="str">
        <f t="shared" ref="K29:K36" si="1">IF($G29&gt;=40,$H29*0.45," ")</f>
        <v xml:space="preserve"> </v>
      </c>
      <c r="L29" s="792"/>
      <c r="M29" s="791" t="str">
        <f t="shared" ref="M29:M36" si="2"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3">O29*Q29</f>
        <v>0</v>
      </c>
      <c r="T29" s="793"/>
      <c r="U29" s="805" t="str">
        <f t="shared" ref="U29:U36" si="4">IF(G29=0," ",M29+S29)</f>
        <v xml:space="preserve"> </v>
      </c>
      <c r="V29" s="806"/>
    </row>
    <row r="30" spans="1:22" ht="30" customHeight="1" x14ac:dyDescent="0.2">
      <c r="A30" s="242"/>
      <c r="B30" s="167"/>
      <c r="C30" s="785"/>
      <c r="D30" s="786"/>
      <c r="E30" s="786"/>
      <c r="F30" s="787"/>
      <c r="G30" s="327"/>
      <c r="H30" s="168"/>
      <c r="I30" s="778" t="str">
        <f t="shared" si="0"/>
        <v xml:space="preserve"> </v>
      </c>
      <c r="J30" s="784"/>
      <c r="K30" s="778" t="str">
        <f t="shared" si="1"/>
        <v xml:space="preserve"> </v>
      </c>
      <c r="L30" s="784"/>
      <c r="M30" s="778" t="str">
        <f t="shared" si="2"/>
        <v xml:space="preserve"> </v>
      </c>
      <c r="N30" s="779"/>
      <c r="O30" s="780"/>
      <c r="P30" s="781"/>
      <c r="Q30" s="782"/>
      <c r="R30" s="783"/>
      <c r="S30" s="778">
        <f t="shared" si="3"/>
        <v>0</v>
      </c>
      <c r="T30" s="779"/>
      <c r="U30" s="776" t="str">
        <f t="shared" si="4"/>
        <v xml:space="preserve"> </v>
      </c>
      <c r="V30" s="777"/>
    </row>
    <row r="31" spans="1:22" ht="30" customHeight="1" x14ac:dyDescent="0.2">
      <c r="A31" s="242"/>
      <c r="B31" s="167"/>
      <c r="C31" s="785"/>
      <c r="D31" s="786"/>
      <c r="E31" s="786"/>
      <c r="F31" s="787"/>
      <c r="G31" s="327"/>
      <c r="H31" s="168"/>
      <c r="I31" s="778" t="str">
        <f t="shared" si="0"/>
        <v xml:space="preserve"> </v>
      </c>
      <c r="J31" s="784"/>
      <c r="K31" s="778" t="str">
        <f t="shared" si="1"/>
        <v xml:space="preserve"> </v>
      </c>
      <c r="L31" s="784"/>
      <c r="M31" s="778" t="str">
        <f t="shared" si="2"/>
        <v xml:space="preserve"> </v>
      </c>
      <c r="N31" s="779"/>
      <c r="O31" s="780"/>
      <c r="P31" s="781"/>
      <c r="Q31" s="782"/>
      <c r="R31" s="783"/>
      <c r="S31" s="778">
        <f t="shared" si="3"/>
        <v>0</v>
      </c>
      <c r="T31" s="779"/>
      <c r="U31" s="776" t="str">
        <f t="shared" si="4"/>
        <v xml:space="preserve"> </v>
      </c>
      <c r="V31" s="777"/>
    </row>
    <row r="32" spans="1:22" ht="30" customHeight="1" x14ac:dyDescent="0.2">
      <c r="A32" s="242"/>
      <c r="B32" s="167"/>
      <c r="C32" s="785"/>
      <c r="D32" s="786"/>
      <c r="E32" s="786"/>
      <c r="F32" s="787"/>
      <c r="G32" s="327"/>
      <c r="H32" s="168"/>
      <c r="I32" s="778" t="str">
        <f t="shared" si="0"/>
        <v xml:space="preserve"> </v>
      </c>
      <c r="J32" s="784"/>
      <c r="K32" s="778" t="str">
        <f t="shared" si="1"/>
        <v xml:space="preserve"> </v>
      </c>
      <c r="L32" s="784"/>
      <c r="M32" s="778" t="str">
        <f t="shared" si="2"/>
        <v xml:space="preserve"> </v>
      </c>
      <c r="N32" s="779"/>
      <c r="O32" s="780"/>
      <c r="P32" s="781"/>
      <c r="Q32" s="782"/>
      <c r="R32" s="783"/>
      <c r="S32" s="778">
        <f t="shared" si="3"/>
        <v>0</v>
      </c>
      <c r="T32" s="779"/>
      <c r="U32" s="776" t="str">
        <f t="shared" si="4"/>
        <v xml:space="preserve"> </v>
      </c>
      <c r="V32" s="777"/>
    </row>
    <row r="33" spans="1:22" ht="30" customHeight="1" x14ac:dyDescent="0.2">
      <c r="A33" s="242"/>
      <c r="B33" s="167"/>
      <c r="C33" s="785"/>
      <c r="D33" s="786"/>
      <c r="E33" s="786"/>
      <c r="F33" s="787"/>
      <c r="G33" s="327"/>
      <c r="H33" s="168"/>
      <c r="I33" s="778" t="str">
        <f t="shared" si="0"/>
        <v xml:space="preserve"> </v>
      </c>
      <c r="J33" s="784"/>
      <c r="K33" s="778" t="str">
        <f t="shared" si="1"/>
        <v xml:space="preserve"> </v>
      </c>
      <c r="L33" s="784"/>
      <c r="M33" s="778" t="str">
        <f t="shared" si="2"/>
        <v xml:space="preserve"> </v>
      </c>
      <c r="N33" s="779"/>
      <c r="O33" s="780"/>
      <c r="P33" s="781"/>
      <c r="Q33" s="782"/>
      <c r="R33" s="783"/>
      <c r="S33" s="778">
        <f t="shared" si="3"/>
        <v>0</v>
      </c>
      <c r="T33" s="779"/>
      <c r="U33" s="776" t="str">
        <f t="shared" si="4"/>
        <v xml:space="preserve"> </v>
      </c>
      <c r="V33" s="777"/>
    </row>
    <row r="34" spans="1:22" ht="30" customHeight="1" x14ac:dyDescent="0.2">
      <c r="A34" s="242"/>
      <c r="B34" s="167"/>
      <c r="C34" s="785"/>
      <c r="D34" s="786"/>
      <c r="E34" s="786"/>
      <c r="F34" s="787"/>
      <c r="G34" s="327"/>
      <c r="H34" s="168"/>
      <c r="I34" s="778" t="str">
        <f t="shared" si="0"/>
        <v xml:space="preserve"> </v>
      </c>
      <c r="J34" s="784"/>
      <c r="K34" s="778" t="str">
        <f t="shared" si="1"/>
        <v xml:space="preserve"> </v>
      </c>
      <c r="L34" s="784"/>
      <c r="M34" s="778" t="str">
        <f t="shared" si="2"/>
        <v xml:space="preserve"> </v>
      </c>
      <c r="N34" s="779"/>
      <c r="O34" s="780"/>
      <c r="P34" s="781"/>
      <c r="Q34" s="782"/>
      <c r="R34" s="783"/>
      <c r="S34" s="778">
        <f t="shared" si="3"/>
        <v>0</v>
      </c>
      <c r="T34" s="779"/>
      <c r="U34" s="776" t="str">
        <f t="shared" si="4"/>
        <v xml:space="preserve"> </v>
      </c>
      <c r="V34" s="777"/>
    </row>
    <row r="35" spans="1:22" ht="30" customHeight="1" x14ac:dyDescent="0.2">
      <c r="A35" s="242"/>
      <c r="B35" s="167"/>
      <c r="C35" s="785"/>
      <c r="D35" s="786"/>
      <c r="E35" s="786"/>
      <c r="F35" s="787"/>
      <c r="G35" s="327"/>
      <c r="H35" s="168"/>
      <c r="I35" s="778" t="str">
        <f t="shared" si="0"/>
        <v xml:space="preserve"> </v>
      </c>
      <c r="J35" s="784"/>
      <c r="K35" s="778" t="str">
        <f t="shared" si="1"/>
        <v xml:space="preserve"> </v>
      </c>
      <c r="L35" s="784"/>
      <c r="M35" s="778" t="str">
        <f t="shared" si="2"/>
        <v xml:space="preserve"> </v>
      </c>
      <c r="N35" s="779"/>
      <c r="O35" s="780"/>
      <c r="P35" s="781"/>
      <c r="Q35" s="782"/>
      <c r="R35" s="783"/>
      <c r="S35" s="778">
        <f t="shared" si="3"/>
        <v>0</v>
      </c>
      <c r="T35" s="779"/>
      <c r="U35" s="776" t="str">
        <f t="shared" si="4"/>
        <v xml:space="preserve"> </v>
      </c>
      <c r="V35" s="777"/>
    </row>
    <row r="36" spans="1:22" ht="30" customHeight="1" x14ac:dyDescent="0.2">
      <c r="A36" s="242"/>
      <c r="B36" s="167"/>
      <c r="C36" s="785"/>
      <c r="D36" s="786"/>
      <c r="E36" s="786"/>
      <c r="F36" s="787"/>
      <c r="G36" s="327"/>
      <c r="H36" s="168"/>
      <c r="I36" s="778" t="str">
        <f t="shared" si="0"/>
        <v xml:space="preserve"> </v>
      </c>
      <c r="J36" s="784"/>
      <c r="K36" s="778" t="str">
        <f t="shared" si="1"/>
        <v xml:space="preserve"> </v>
      </c>
      <c r="L36" s="784"/>
      <c r="M36" s="778" t="str">
        <f t="shared" si="2"/>
        <v xml:space="preserve"> </v>
      </c>
      <c r="N36" s="779"/>
      <c r="O36" s="780"/>
      <c r="P36" s="781"/>
      <c r="Q36" s="782"/>
      <c r="R36" s="783"/>
      <c r="S36" s="778">
        <f t="shared" si="3"/>
        <v>0</v>
      </c>
      <c r="T36" s="779"/>
      <c r="U36" s="776" t="str">
        <f t="shared" si="4"/>
        <v xml:space="preserve"> </v>
      </c>
      <c r="V36" s="777"/>
    </row>
    <row r="37" spans="1:22" ht="15.75" thickBot="1" x14ac:dyDescent="0.25">
      <c r="A37" s="844" t="s">
        <v>255</v>
      </c>
      <c r="B37" s="845"/>
      <c r="C37" s="845"/>
      <c r="D37" s="845"/>
      <c r="E37" s="845"/>
      <c r="F37" s="845"/>
      <c r="G37" s="845"/>
      <c r="H37" s="845"/>
      <c r="I37" s="845"/>
      <c r="J37" s="845"/>
      <c r="K37" s="845"/>
      <c r="L37" s="845"/>
      <c r="M37" s="845"/>
      <c r="N37" s="845"/>
      <c r="O37" s="845"/>
      <c r="P37" s="845"/>
      <c r="Q37" s="845"/>
      <c r="R37" s="845"/>
      <c r="S37" s="845"/>
      <c r="T37" s="846"/>
      <c r="U37" s="842">
        <f>'BDC 124E (6)'!U38</f>
        <v>0</v>
      </c>
      <c r="V37" s="843"/>
    </row>
    <row r="38" spans="1:22" ht="16.5" thickTop="1" thickBot="1" x14ac:dyDescent="0.25">
      <c r="A38" s="847" t="s">
        <v>69</v>
      </c>
      <c r="B38" s="848"/>
      <c r="C38" s="848"/>
      <c r="D38" s="848"/>
      <c r="E38" s="848"/>
      <c r="F38" s="848"/>
      <c r="G38" s="848"/>
      <c r="H38" s="169"/>
      <c r="I38" s="169"/>
      <c r="J38" s="169"/>
      <c r="K38" s="770" t="s">
        <v>197</v>
      </c>
      <c r="L38" s="770"/>
      <c r="M38" s="770"/>
      <c r="N38" s="770"/>
      <c r="O38" s="770"/>
      <c r="P38" s="770"/>
      <c r="Q38" s="770"/>
      <c r="R38" s="770"/>
      <c r="S38" s="770"/>
      <c r="T38" s="771"/>
      <c r="U38" s="772">
        <f>SUM(U29:U37)</f>
        <v>0</v>
      </c>
      <c r="V38" s="773"/>
    </row>
    <row r="39" spans="1:22" ht="15.75" thickTop="1" x14ac:dyDescent="0.2">
      <c r="A39" s="170" t="s">
        <v>273</v>
      </c>
      <c r="B39" s="9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</sheetData>
  <sheetProtection algorithmName="SHA-512" hashValue="9AWbxGy0MVyKQJc489x/DjPibimRVf39yo6cAPvMYXHJcXvNVvI8nOxNg2zBFHbHEvWmAMH7PR471u5nMUBXNQ==" saltValue="LtFt3cqMxecLvLs2QvapVg==" spinCount="100000" sheet="1" objects="1" scenarios="1" selectLockedCells="1"/>
  <mergeCells count="105">
    <mergeCell ref="S36:T36"/>
    <mergeCell ref="U36:V36"/>
    <mergeCell ref="A37:T37"/>
    <mergeCell ref="U37:V37"/>
    <mergeCell ref="A38:G38"/>
    <mergeCell ref="K38:T38"/>
    <mergeCell ref="U38:V38"/>
    <mergeCell ref="C36:F36"/>
    <mergeCell ref="I36:J36"/>
    <mergeCell ref="K36:L36"/>
    <mergeCell ref="M36:N36"/>
    <mergeCell ref="O36:P36"/>
    <mergeCell ref="Q36:R36"/>
    <mergeCell ref="S34:T34"/>
    <mergeCell ref="U34:V34"/>
    <mergeCell ref="C35:F35"/>
    <mergeCell ref="I35:J35"/>
    <mergeCell ref="K35:L35"/>
    <mergeCell ref="M35:N35"/>
    <mergeCell ref="O35:P35"/>
    <mergeCell ref="Q35:R35"/>
    <mergeCell ref="S35:T35"/>
    <mergeCell ref="U35:V35"/>
    <mergeCell ref="C34:F34"/>
    <mergeCell ref="I34:J34"/>
    <mergeCell ref="K34:L34"/>
    <mergeCell ref="M34:N34"/>
    <mergeCell ref="O34:P34"/>
    <mergeCell ref="Q34:R34"/>
    <mergeCell ref="S32:T32"/>
    <mergeCell ref="U32:V32"/>
    <mergeCell ref="C33:F33"/>
    <mergeCell ref="I33:J33"/>
    <mergeCell ref="K33:L33"/>
    <mergeCell ref="M33:N33"/>
    <mergeCell ref="O33:P33"/>
    <mergeCell ref="Q33:R33"/>
    <mergeCell ref="S33:T33"/>
    <mergeCell ref="U33:V33"/>
    <mergeCell ref="C32:F32"/>
    <mergeCell ref="I32:J32"/>
    <mergeCell ref="K32:L32"/>
    <mergeCell ref="M32:N32"/>
    <mergeCell ref="O32:P32"/>
    <mergeCell ref="Q32:R32"/>
    <mergeCell ref="C30:F30"/>
    <mergeCell ref="I30:J30"/>
    <mergeCell ref="K30:L30"/>
    <mergeCell ref="M30:N30"/>
    <mergeCell ref="O30:P30"/>
    <mergeCell ref="Q30:R30"/>
    <mergeCell ref="S30:T30"/>
    <mergeCell ref="U30:V30"/>
    <mergeCell ref="C31:F31"/>
    <mergeCell ref="I31:J31"/>
    <mergeCell ref="K31:L31"/>
    <mergeCell ref="M31:N31"/>
    <mergeCell ref="O31:P31"/>
    <mergeCell ref="Q31:R31"/>
    <mergeCell ref="S31:T31"/>
    <mergeCell ref="U31:V31"/>
    <mergeCell ref="I27:J27"/>
    <mergeCell ref="K27:L27"/>
    <mergeCell ref="M27:N27"/>
    <mergeCell ref="S27:T27"/>
    <mergeCell ref="U27:V27"/>
    <mergeCell ref="C29:F29"/>
    <mergeCell ref="I29:J29"/>
    <mergeCell ref="K29:L29"/>
    <mergeCell ref="M29:N29"/>
    <mergeCell ref="O29:P29"/>
    <mergeCell ref="Q29:R29"/>
    <mergeCell ref="S29:T29"/>
    <mergeCell ref="U29:V29"/>
    <mergeCell ref="I26:J26"/>
    <mergeCell ref="K26:L26"/>
    <mergeCell ref="M26:N26"/>
    <mergeCell ref="Q26:R26"/>
    <mergeCell ref="S26:T26"/>
    <mergeCell ref="U26:V26"/>
    <mergeCell ref="I25:J25"/>
    <mergeCell ref="K25:L25"/>
    <mergeCell ref="M25:N25"/>
    <mergeCell ref="Q25:R25"/>
    <mergeCell ref="S25:T25"/>
    <mergeCell ref="U25:V25"/>
    <mergeCell ref="M16:V16"/>
    <mergeCell ref="M17:V17"/>
    <mergeCell ref="M24:N24"/>
    <mergeCell ref="U24:V24"/>
    <mergeCell ref="D10:J10"/>
    <mergeCell ref="P10:Q10"/>
    <mergeCell ref="T10:U10"/>
    <mergeCell ref="D11:J11"/>
    <mergeCell ref="Q11:R11"/>
    <mergeCell ref="S11:T11"/>
    <mergeCell ref="A6:K6"/>
    <mergeCell ref="U6:V6"/>
    <mergeCell ref="D8:J8"/>
    <mergeCell ref="M8:O8"/>
    <mergeCell ref="D9:J9"/>
    <mergeCell ref="P9:Q9"/>
    <mergeCell ref="N13:V13"/>
    <mergeCell ref="M14:V14"/>
    <mergeCell ref="M15:V15"/>
  </mergeCells>
  <dataValidations count="1">
    <dataValidation type="decimal" allowBlank="1" showInputMessage="1" showErrorMessage="1" error="This entry must be less than 1000." sqref="G29:G36 O29:P36" xr:uid="{00000000-0002-0000-24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autoPageBreaks="0"/>
  </sheetPr>
  <dimension ref="A5:V40"/>
  <sheetViews>
    <sheetView showGridLines="0" showRowColHeaders="0" showZeros="0" zoomScaleNormal="100" zoomScaleSheetLayoutView="100" workbookViewId="0">
      <selection activeCell="R8" sqref="R8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2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2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6</v>
      </c>
      <c r="Q8" s="106" t="s">
        <v>7</v>
      </c>
      <c r="R8" s="105"/>
      <c r="S8" s="99"/>
      <c r="T8" s="99"/>
      <c r="U8" s="104" t="s">
        <v>2</v>
      </c>
      <c r="V8" s="273">
        <f>'BDC 274'!V9</f>
        <v>0</v>
      </c>
    </row>
    <row r="9" spans="1:22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841"/>
      <c r="Q9" s="841"/>
      <c r="R9" s="111"/>
      <c r="S9" s="323"/>
      <c r="T9" s="97"/>
      <c r="U9" s="97"/>
      <c r="V9" s="173"/>
    </row>
    <row r="10" spans="1:22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841"/>
      <c r="Q10" s="841"/>
      <c r="R10" s="309"/>
      <c r="S10" s="324"/>
      <c r="T10" s="818" t="s">
        <v>189</v>
      </c>
      <c r="U10" s="818"/>
      <c r="V10" s="274">
        <f>'BDC 274'!V10</f>
        <v>0</v>
      </c>
    </row>
    <row r="11" spans="1:22" x14ac:dyDescent="0.2">
      <c r="A11" s="107" t="s">
        <v>89</v>
      </c>
      <c r="B11" s="108"/>
      <c r="C11" s="108"/>
      <c r="D11" s="840">
        <f>'BDC 274'!F12</f>
        <v>0</v>
      </c>
      <c r="E11" s="840"/>
      <c r="F11" s="840"/>
      <c r="G11" s="840"/>
      <c r="H11" s="840"/>
      <c r="I11" s="840"/>
      <c r="J11" s="840"/>
      <c r="K11" s="95"/>
      <c r="L11" s="96"/>
      <c r="M11" s="109" t="s">
        <v>102</v>
      </c>
      <c r="N11" s="112"/>
      <c r="O11" s="172"/>
      <c r="P11" s="96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2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2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115" t="s">
        <v>24</v>
      </c>
      <c r="N13" s="838"/>
      <c r="O13" s="838"/>
      <c r="P13" s="838"/>
      <c r="Q13" s="838"/>
      <c r="R13" s="838"/>
      <c r="S13" s="838"/>
      <c r="T13" s="838"/>
      <c r="U13" s="838"/>
      <c r="V13" s="839"/>
    </row>
    <row r="14" spans="1:22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32"/>
      <c r="N14" s="833"/>
      <c r="O14" s="833"/>
      <c r="P14" s="833"/>
      <c r="Q14" s="833"/>
      <c r="R14" s="833"/>
      <c r="S14" s="833"/>
      <c r="T14" s="833"/>
      <c r="U14" s="833"/>
      <c r="V14" s="834"/>
    </row>
    <row r="15" spans="1:22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35"/>
      <c r="N15" s="836"/>
      <c r="O15" s="836"/>
      <c r="P15" s="836"/>
      <c r="Q15" s="836"/>
      <c r="R15" s="836"/>
      <c r="S15" s="836"/>
      <c r="T15" s="836"/>
      <c r="U15" s="836"/>
      <c r="V15" s="837"/>
    </row>
    <row r="16" spans="1:22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35"/>
      <c r="N16" s="836"/>
      <c r="O16" s="836"/>
      <c r="P16" s="836"/>
      <c r="Q16" s="836"/>
      <c r="R16" s="836"/>
      <c r="S16" s="836"/>
      <c r="T16" s="836"/>
      <c r="U16" s="836"/>
      <c r="V16" s="837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35"/>
      <c r="N17" s="836"/>
      <c r="O17" s="836"/>
      <c r="P17" s="836"/>
      <c r="Q17" s="836"/>
      <c r="R17" s="836"/>
      <c r="S17" s="836"/>
      <c r="T17" s="836"/>
      <c r="U17" s="836"/>
      <c r="V17" s="837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242"/>
      <c r="B29" s="165"/>
      <c r="C29" s="788"/>
      <c r="D29" s="789"/>
      <c r="E29" s="789"/>
      <c r="F29" s="790"/>
      <c r="G29" s="326"/>
      <c r="H29" s="166"/>
      <c r="I29" s="791" t="str">
        <f t="shared" ref="I29:I36" si="0">IF(OR($G29&gt;=40,$G29=0)," ",$H29/176)</f>
        <v xml:space="preserve"> </v>
      </c>
      <c r="J29" s="792"/>
      <c r="K29" s="791" t="str">
        <f t="shared" ref="K29:K36" si="1">IF($G29&gt;=40,$H29*0.45," ")</f>
        <v xml:space="preserve"> </v>
      </c>
      <c r="L29" s="792"/>
      <c r="M29" s="791" t="str">
        <f t="shared" ref="M29:M36" si="2"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3">O29*Q29</f>
        <v>0</v>
      </c>
      <c r="T29" s="793"/>
      <c r="U29" s="805" t="str">
        <f t="shared" ref="U29:U36" si="4">IF(G29=0," ",M29+S29)</f>
        <v xml:space="preserve"> </v>
      </c>
      <c r="V29" s="806"/>
    </row>
    <row r="30" spans="1:22" ht="30" customHeight="1" x14ac:dyDescent="0.2">
      <c r="A30" s="242"/>
      <c r="B30" s="167"/>
      <c r="C30" s="785"/>
      <c r="D30" s="786"/>
      <c r="E30" s="786"/>
      <c r="F30" s="787"/>
      <c r="G30" s="327"/>
      <c r="H30" s="168"/>
      <c r="I30" s="778" t="str">
        <f t="shared" si="0"/>
        <v xml:space="preserve"> </v>
      </c>
      <c r="J30" s="784"/>
      <c r="K30" s="778" t="str">
        <f t="shared" si="1"/>
        <v xml:space="preserve"> </v>
      </c>
      <c r="L30" s="784"/>
      <c r="M30" s="778" t="str">
        <f t="shared" si="2"/>
        <v xml:space="preserve"> </v>
      </c>
      <c r="N30" s="779"/>
      <c r="O30" s="780"/>
      <c r="P30" s="781"/>
      <c r="Q30" s="782"/>
      <c r="R30" s="783"/>
      <c r="S30" s="778">
        <f t="shared" si="3"/>
        <v>0</v>
      </c>
      <c r="T30" s="779"/>
      <c r="U30" s="776" t="str">
        <f t="shared" si="4"/>
        <v xml:space="preserve"> </v>
      </c>
      <c r="V30" s="777"/>
    </row>
    <row r="31" spans="1:22" ht="30" customHeight="1" x14ac:dyDescent="0.2">
      <c r="A31" s="242"/>
      <c r="B31" s="167"/>
      <c r="C31" s="785"/>
      <c r="D31" s="786"/>
      <c r="E31" s="786"/>
      <c r="F31" s="787"/>
      <c r="G31" s="327"/>
      <c r="H31" s="168"/>
      <c r="I31" s="778" t="str">
        <f t="shared" si="0"/>
        <v xml:space="preserve"> </v>
      </c>
      <c r="J31" s="784"/>
      <c r="K31" s="778" t="str">
        <f t="shared" si="1"/>
        <v xml:space="preserve"> </v>
      </c>
      <c r="L31" s="784"/>
      <c r="M31" s="778" t="str">
        <f t="shared" si="2"/>
        <v xml:space="preserve"> </v>
      </c>
      <c r="N31" s="779"/>
      <c r="O31" s="780"/>
      <c r="P31" s="781"/>
      <c r="Q31" s="782"/>
      <c r="R31" s="783"/>
      <c r="S31" s="778">
        <f t="shared" si="3"/>
        <v>0</v>
      </c>
      <c r="T31" s="779"/>
      <c r="U31" s="776" t="str">
        <f t="shared" si="4"/>
        <v xml:space="preserve"> </v>
      </c>
      <c r="V31" s="777"/>
    </row>
    <row r="32" spans="1:22" ht="30" customHeight="1" x14ac:dyDescent="0.2">
      <c r="A32" s="242"/>
      <c r="B32" s="167"/>
      <c r="C32" s="785"/>
      <c r="D32" s="786"/>
      <c r="E32" s="786"/>
      <c r="F32" s="787"/>
      <c r="G32" s="327"/>
      <c r="H32" s="168"/>
      <c r="I32" s="778" t="str">
        <f t="shared" si="0"/>
        <v xml:space="preserve"> </v>
      </c>
      <c r="J32" s="784"/>
      <c r="K32" s="778" t="str">
        <f t="shared" si="1"/>
        <v xml:space="preserve"> </v>
      </c>
      <c r="L32" s="784"/>
      <c r="M32" s="778" t="str">
        <f t="shared" si="2"/>
        <v xml:space="preserve"> </v>
      </c>
      <c r="N32" s="779"/>
      <c r="O32" s="780"/>
      <c r="P32" s="781"/>
      <c r="Q32" s="782"/>
      <c r="R32" s="783"/>
      <c r="S32" s="778">
        <f t="shared" si="3"/>
        <v>0</v>
      </c>
      <c r="T32" s="779"/>
      <c r="U32" s="776" t="str">
        <f t="shared" si="4"/>
        <v xml:space="preserve"> </v>
      </c>
      <c r="V32" s="777"/>
    </row>
    <row r="33" spans="1:22" ht="30" customHeight="1" x14ac:dyDescent="0.2">
      <c r="A33" s="242"/>
      <c r="B33" s="167"/>
      <c r="C33" s="785"/>
      <c r="D33" s="786"/>
      <c r="E33" s="786"/>
      <c r="F33" s="787"/>
      <c r="G33" s="327"/>
      <c r="H33" s="168"/>
      <c r="I33" s="778" t="str">
        <f t="shared" si="0"/>
        <v xml:space="preserve"> </v>
      </c>
      <c r="J33" s="784"/>
      <c r="K33" s="778" t="str">
        <f t="shared" si="1"/>
        <v xml:space="preserve"> </v>
      </c>
      <c r="L33" s="784"/>
      <c r="M33" s="778" t="str">
        <f t="shared" si="2"/>
        <v xml:space="preserve"> </v>
      </c>
      <c r="N33" s="779"/>
      <c r="O33" s="780"/>
      <c r="P33" s="781"/>
      <c r="Q33" s="782"/>
      <c r="R33" s="783"/>
      <c r="S33" s="778">
        <f t="shared" si="3"/>
        <v>0</v>
      </c>
      <c r="T33" s="779"/>
      <c r="U33" s="776" t="str">
        <f t="shared" si="4"/>
        <v xml:space="preserve"> </v>
      </c>
      <c r="V33" s="777"/>
    </row>
    <row r="34" spans="1:22" ht="30" customHeight="1" x14ac:dyDescent="0.2">
      <c r="A34" s="242"/>
      <c r="B34" s="167"/>
      <c r="C34" s="785"/>
      <c r="D34" s="786"/>
      <c r="E34" s="786"/>
      <c r="F34" s="787"/>
      <c r="G34" s="327"/>
      <c r="H34" s="168"/>
      <c r="I34" s="778" t="str">
        <f t="shared" si="0"/>
        <v xml:space="preserve"> </v>
      </c>
      <c r="J34" s="784"/>
      <c r="K34" s="778" t="str">
        <f t="shared" si="1"/>
        <v xml:space="preserve"> </v>
      </c>
      <c r="L34" s="784"/>
      <c r="M34" s="778" t="str">
        <f t="shared" si="2"/>
        <v xml:space="preserve"> </v>
      </c>
      <c r="N34" s="779"/>
      <c r="O34" s="780"/>
      <c r="P34" s="781"/>
      <c r="Q34" s="782"/>
      <c r="R34" s="783"/>
      <c r="S34" s="778">
        <f t="shared" si="3"/>
        <v>0</v>
      </c>
      <c r="T34" s="779"/>
      <c r="U34" s="776" t="str">
        <f t="shared" si="4"/>
        <v xml:space="preserve"> </v>
      </c>
      <c r="V34" s="777"/>
    </row>
    <row r="35" spans="1:22" ht="30" customHeight="1" x14ac:dyDescent="0.2">
      <c r="A35" s="242"/>
      <c r="B35" s="167"/>
      <c r="C35" s="785"/>
      <c r="D35" s="786"/>
      <c r="E35" s="786"/>
      <c r="F35" s="787"/>
      <c r="G35" s="327"/>
      <c r="H35" s="168"/>
      <c r="I35" s="778" t="str">
        <f t="shared" si="0"/>
        <v xml:space="preserve"> </v>
      </c>
      <c r="J35" s="784"/>
      <c r="K35" s="778" t="str">
        <f t="shared" si="1"/>
        <v xml:space="preserve"> </v>
      </c>
      <c r="L35" s="784"/>
      <c r="M35" s="778" t="str">
        <f t="shared" si="2"/>
        <v xml:space="preserve"> </v>
      </c>
      <c r="N35" s="779"/>
      <c r="O35" s="780"/>
      <c r="P35" s="781"/>
      <c r="Q35" s="782"/>
      <c r="R35" s="783"/>
      <c r="S35" s="778">
        <f t="shared" si="3"/>
        <v>0</v>
      </c>
      <c r="T35" s="779"/>
      <c r="U35" s="776" t="str">
        <f t="shared" si="4"/>
        <v xml:space="preserve"> </v>
      </c>
      <c r="V35" s="777"/>
    </row>
    <row r="36" spans="1:22" ht="30" customHeight="1" x14ac:dyDescent="0.2">
      <c r="A36" s="242"/>
      <c r="B36" s="167"/>
      <c r="C36" s="785"/>
      <c r="D36" s="786"/>
      <c r="E36" s="786"/>
      <c r="F36" s="787"/>
      <c r="G36" s="327"/>
      <c r="H36" s="168"/>
      <c r="I36" s="778" t="str">
        <f t="shared" si="0"/>
        <v xml:space="preserve"> </v>
      </c>
      <c r="J36" s="784"/>
      <c r="K36" s="778" t="str">
        <f t="shared" si="1"/>
        <v xml:space="preserve"> </v>
      </c>
      <c r="L36" s="784"/>
      <c r="M36" s="778" t="str">
        <f t="shared" si="2"/>
        <v xml:space="preserve"> </v>
      </c>
      <c r="N36" s="779"/>
      <c r="O36" s="780"/>
      <c r="P36" s="781"/>
      <c r="Q36" s="782"/>
      <c r="R36" s="783"/>
      <c r="S36" s="778">
        <f t="shared" si="3"/>
        <v>0</v>
      </c>
      <c r="T36" s="779"/>
      <c r="U36" s="776" t="str">
        <f t="shared" si="4"/>
        <v xml:space="preserve"> </v>
      </c>
      <c r="V36" s="777"/>
    </row>
    <row r="37" spans="1:22" ht="15.75" thickBot="1" x14ac:dyDescent="0.25">
      <c r="A37" s="844" t="s">
        <v>253</v>
      </c>
      <c r="B37" s="845"/>
      <c r="C37" s="845"/>
      <c r="D37" s="845"/>
      <c r="E37" s="845"/>
      <c r="F37" s="845"/>
      <c r="G37" s="845"/>
      <c r="H37" s="845"/>
      <c r="I37" s="845"/>
      <c r="J37" s="845"/>
      <c r="K37" s="845"/>
      <c r="L37" s="845"/>
      <c r="M37" s="845"/>
      <c r="N37" s="845"/>
      <c r="O37" s="845"/>
      <c r="P37" s="845"/>
      <c r="Q37" s="845"/>
      <c r="R37" s="845"/>
      <c r="S37" s="845"/>
      <c r="T37" s="846"/>
      <c r="U37" s="842">
        <f>'BDC 124E (7)'!U38</f>
        <v>0</v>
      </c>
      <c r="V37" s="843"/>
    </row>
    <row r="38" spans="1:22" ht="16.5" thickTop="1" thickBot="1" x14ac:dyDescent="0.25">
      <c r="A38" s="847" t="s">
        <v>69</v>
      </c>
      <c r="B38" s="848"/>
      <c r="C38" s="848"/>
      <c r="D38" s="848"/>
      <c r="E38" s="848"/>
      <c r="F38" s="848"/>
      <c r="G38" s="848"/>
      <c r="H38" s="169"/>
      <c r="I38" s="169"/>
      <c r="J38" s="169"/>
      <c r="K38" s="770" t="s">
        <v>254</v>
      </c>
      <c r="L38" s="770"/>
      <c r="M38" s="770"/>
      <c r="N38" s="770"/>
      <c r="O38" s="770"/>
      <c r="P38" s="770"/>
      <c r="Q38" s="770"/>
      <c r="R38" s="770"/>
      <c r="S38" s="770"/>
      <c r="T38" s="771"/>
      <c r="U38" s="772">
        <f>SUM(U29:U37)</f>
        <v>0</v>
      </c>
      <c r="V38" s="773"/>
    </row>
    <row r="39" spans="1:22" ht="15.75" thickTop="1" x14ac:dyDescent="0.2">
      <c r="A39" s="170" t="s">
        <v>273</v>
      </c>
      <c r="B39" s="9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</sheetData>
  <sheetProtection algorithmName="SHA-512" hashValue="EZ79oMy9+sjSTuqVKJgMyzEM5u/i2nRWcVrvqCWWF8LYmN0tBgZRTIPmRWD5BGIFcT8mMc6DtymO9RC7tWKmmQ==" saltValue="KPP98dOFILF/yUaTauymjg==" spinCount="100000" sheet="1" objects="1" scenarios="1" selectLockedCells="1"/>
  <mergeCells count="105">
    <mergeCell ref="S36:T36"/>
    <mergeCell ref="U36:V36"/>
    <mergeCell ref="A37:T37"/>
    <mergeCell ref="U37:V37"/>
    <mergeCell ref="A38:G38"/>
    <mergeCell ref="K38:T38"/>
    <mergeCell ref="U38:V38"/>
    <mergeCell ref="C36:F36"/>
    <mergeCell ref="I36:J36"/>
    <mergeCell ref="K36:L36"/>
    <mergeCell ref="M36:N36"/>
    <mergeCell ref="O36:P36"/>
    <mergeCell ref="Q36:R36"/>
    <mergeCell ref="S34:T34"/>
    <mergeCell ref="U34:V34"/>
    <mergeCell ref="C35:F35"/>
    <mergeCell ref="I35:J35"/>
    <mergeCell ref="K35:L35"/>
    <mergeCell ref="M35:N35"/>
    <mergeCell ref="O35:P35"/>
    <mergeCell ref="Q35:R35"/>
    <mergeCell ref="S35:T35"/>
    <mergeCell ref="U35:V35"/>
    <mergeCell ref="C34:F34"/>
    <mergeCell ref="I34:J34"/>
    <mergeCell ref="K34:L34"/>
    <mergeCell ref="M34:N34"/>
    <mergeCell ref="O34:P34"/>
    <mergeCell ref="Q34:R34"/>
    <mergeCell ref="S32:T32"/>
    <mergeCell ref="U32:V32"/>
    <mergeCell ref="C33:F33"/>
    <mergeCell ref="I33:J33"/>
    <mergeCell ref="K33:L33"/>
    <mergeCell ref="M33:N33"/>
    <mergeCell ref="O33:P33"/>
    <mergeCell ref="Q33:R33"/>
    <mergeCell ref="S33:T33"/>
    <mergeCell ref="U33:V33"/>
    <mergeCell ref="C32:F32"/>
    <mergeCell ref="I32:J32"/>
    <mergeCell ref="K32:L32"/>
    <mergeCell ref="M32:N32"/>
    <mergeCell ref="O32:P32"/>
    <mergeCell ref="Q32:R32"/>
    <mergeCell ref="C30:F30"/>
    <mergeCell ref="I30:J30"/>
    <mergeCell ref="K30:L30"/>
    <mergeCell ref="M30:N30"/>
    <mergeCell ref="O30:P30"/>
    <mergeCell ref="Q30:R30"/>
    <mergeCell ref="S30:T30"/>
    <mergeCell ref="U30:V30"/>
    <mergeCell ref="C31:F31"/>
    <mergeCell ref="I31:J31"/>
    <mergeCell ref="K31:L31"/>
    <mergeCell ref="M31:N31"/>
    <mergeCell ref="O31:P31"/>
    <mergeCell ref="Q31:R31"/>
    <mergeCell ref="S31:T31"/>
    <mergeCell ref="U31:V31"/>
    <mergeCell ref="I27:J27"/>
    <mergeCell ref="K27:L27"/>
    <mergeCell ref="M27:N27"/>
    <mergeCell ref="S27:T27"/>
    <mergeCell ref="U27:V27"/>
    <mergeCell ref="C29:F29"/>
    <mergeCell ref="I29:J29"/>
    <mergeCell ref="K29:L29"/>
    <mergeCell ref="M29:N29"/>
    <mergeCell ref="O29:P29"/>
    <mergeCell ref="Q29:R29"/>
    <mergeCell ref="S29:T29"/>
    <mergeCell ref="U29:V29"/>
    <mergeCell ref="I26:J26"/>
    <mergeCell ref="K26:L26"/>
    <mergeCell ref="M26:N26"/>
    <mergeCell ref="Q26:R26"/>
    <mergeCell ref="S26:T26"/>
    <mergeCell ref="U26:V26"/>
    <mergeCell ref="I25:J25"/>
    <mergeCell ref="K25:L25"/>
    <mergeCell ref="M25:N25"/>
    <mergeCell ref="Q25:R25"/>
    <mergeCell ref="S25:T25"/>
    <mergeCell ref="U25:V25"/>
    <mergeCell ref="M16:V16"/>
    <mergeCell ref="M17:V17"/>
    <mergeCell ref="M24:N24"/>
    <mergeCell ref="U24:V24"/>
    <mergeCell ref="D10:J10"/>
    <mergeCell ref="P10:Q10"/>
    <mergeCell ref="T10:U10"/>
    <mergeCell ref="D11:J11"/>
    <mergeCell ref="Q11:R11"/>
    <mergeCell ref="S11:T11"/>
    <mergeCell ref="A6:K6"/>
    <mergeCell ref="U6:V6"/>
    <mergeCell ref="D8:J8"/>
    <mergeCell ref="M8:O8"/>
    <mergeCell ref="D9:J9"/>
    <mergeCell ref="P9:Q9"/>
    <mergeCell ref="N13:V13"/>
    <mergeCell ref="M14:V14"/>
    <mergeCell ref="M15:V15"/>
  </mergeCells>
  <dataValidations count="1">
    <dataValidation type="decimal" allowBlank="1" showInputMessage="1" showErrorMessage="1" error="This entry must be less than 1000." sqref="G29:G36 O29:P36" xr:uid="{00000000-0002-0000-25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autoPageBreaks="0"/>
  </sheetPr>
  <dimension ref="A5:V40"/>
  <sheetViews>
    <sheetView showGridLines="0" showRowColHeaders="0" showZeros="0" zoomScaleNormal="100" zoomScaleSheetLayoutView="100" workbookViewId="0">
      <selection activeCell="R8" sqref="R8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2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2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7</v>
      </c>
      <c r="Q8" s="106" t="s">
        <v>7</v>
      </c>
      <c r="R8" s="105"/>
      <c r="S8" s="99"/>
      <c r="T8" s="99"/>
      <c r="U8" s="104" t="s">
        <v>2</v>
      </c>
      <c r="V8" s="273">
        <f>'BDC 274'!V9</f>
        <v>0</v>
      </c>
    </row>
    <row r="9" spans="1:22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841"/>
      <c r="Q9" s="841"/>
      <c r="R9" s="111"/>
      <c r="S9" s="323"/>
      <c r="T9" s="97"/>
      <c r="U9" s="97"/>
      <c r="V9" s="173"/>
    </row>
    <row r="10" spans="1:22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841"/>
      <c r="Q10" s="841"/>
      <c r="R10" s="309"/>
      <c r="S10" s="324"/>
      <c r="T10" s="818" t="s">
        <v>189</v>
      </c>
      <c r="U10" s="818"/>
      <c r="V10" s="274">
        <f>'BDC 274'!V10</f>
        <v>0</v>
      </c>
    </row>
    <row r="11" spans="1:22" x14ac:dyDescent="0.2">
      <c r="A11" s="107" t="s">
        <v>89</v>
      </c>
      <c r="B11" s="108"/>
      <c r="C11" s="108"/>
      <c r="D11" s="840">
        <f>'BDC 274'!F12</f>
        <v>0</v>
      </c>
      <c r="E11" s="840"/>
      <c r="F11" s="840"/>
      <c r="G11" s="840"/>
      <c r="H11" s="840"/>
      <c r="I11" s="840"/>
      <c r="J11" s="840"/>
      <c r="K11" s="95"/>
      <c r="L11" s="96"/>
      <c r="M11" s="109" t="s">
        <v>102</v>
      </c>
      <c r="N11" s="112"/>
      <c r="O11" s="172"/>
      <c r="P11" s="96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2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2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115" t="s">
        <v>24</v>
      </c>
      <c r="N13" s="838"/>
      <c r="O13" s="838"/>
      <c r="P13" s="838"/>
      <c r="Q13" s="838"/>
      <c r="R13" s="838"/>
      <c r="S13" s="838"/>
      <c r="T13" s="838"/>
      <c r="U13" s="838"/>
      <c r="V13" s="839"/>
    </row>
    <row r="14" spans="1:22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32"/>
      <c r="N14" s="833"/>
      <c r="O14" s="833"/>
      <c r="P14" s="833"/>
      <c r="Q14" s="833"/>
      <c r="R14" s="833"/>
      <c r="S14" s="833"/>
      <c r="T14" s="833"/>
      <c r="U14" s="833"/>
      <c r="V14" s="834"/>
    </row>
    <row r="15" spans="1:22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35"/>
      <c r="N15" s="836"/>
      <c r="O15" s="836"/>
      <c r="P15" s="836"/>
      <c r="Q15" s="836"/>
      <c r="R15" s="836"/>
      <c r="S15" s="836"/>
      <c r="T15" s="836"/>
      <c r="U15" s="836"/>
      <c r="V15" s="837"/>
    </row>
    <row r="16" spans="1:22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35"/>
      <c r="N16" s="836"/>
      <c r="O16" s="836"/>
      <c r="P16" s="836"/>
      <c r="Q16" s="836"/>
      <c r="R16" s="836"/>
      <c r="S16" s="836"/>
      <c r="T16" s="836"/>
      <c r="U16" s="836"/>
      <c r="V16" s="837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35"/>
      <c r="N17" s="836"/>
      <c r="O17" s="836"/>
      <c r="P17" s="836"/>
      <c r="Q17" s="836"/>
      <c r="R17" s="836"/>
      <c r="S17" s="836"/>
      <c r="T17" s="836"/>
      <c r="U17" s="836"/>
      <c r="V17" s="837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242"/>
      <c r="B29" s="165"/>
      <c r="C29" s="788"/>
      <c r="D29" s="789"/>
      <c r="E29" s="789"/>
      <c r="F29" s="790"/>
      <c r="G29" s="326"/>
      <c r="H29" s="166"/>
      <c r="I29" s="791" t="str">
        <f t="shared" ref="I29:I36" si="0">IF(OR($G29&gt;=40,$G29=0)," ",$H29/176)</f>
        <v xml:space="preserve"> </v>
      </c>
      <c r="J29" s="792"/>
      <c r="K29" s="791" t="str">
        <f t="shared" ref="K29:K36" si="1">IF($G29&gt;=40,$H29*0.45," ")</f>
        <v xml:space="preserve"> </v>
      </c>
      <c r="L29" s="792"/>
      <c r="M29" s="791" t="str">
        <f t="shared" ref="M29:M36" si="2"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3">O29*Q29</f>
        <v>0</v>
      </c>
      <c r="T29" s="793"/>
      <c r="U29" s="805" t="str">
        <f t="shared" ref="U29:U36" si="4">IF(G29=0," ",M29+S29)</f>
        <v xml:space="preserve"> </v>
      </c>
      <c r="V29" s="806"/>
    </row>
    <row r="30" spans="1:22" ht="30" customHeight="1" x14ac:dyDescent="0.2">
      <c r="A30" s="242"/>
      <c r="B30" s="167"/>
      <c r="C30" s="785"/>
      <c r="D30" s="786"/>
      <c r="E30" s="786"/>
      <c r="F30" s="787"/>
      <c r="G30" s="327"/>
      <c r="H30" s="168"/>
      <c r="I30" s="778" t="str">
        <f t="shared" si="0"/>
        <v xml:space="preserve"> </v>
      </c>
      <c r="J30" s="784"/>
      <c r="K30" s="778" t="str">
        <f t="shared" si="1"/>
        <v xml:space="preserve"> </v>
      </c>
      <c r="L30" s="784"/>
      <c r="M30" s="778" t="str">
        <f t="shared" si="2"/>
        <v xml:space="preserve"> </v>
      </c>
      <c r="N30" s="779"/>
      <c r="O30" s="780"/>
      <c r="P30" s="781"/>
      <c r="Q30" s="782"/>
      <c r="R30" s="783"/>
      <c r="S30" s="778">
        <f t="shared" si="3"/>
        <v>0</v>
      </c>
      <c r="T30" s="779"/>
      <c r="U30" s="776" t="str">
        <f t="shared" si="4"/>
        <v xml:space="preserve"> </v>
      </c>
      <c r="V30" s="777"/>
    </row>
    <row r="31" spans="1:22" ht="30" customHeight="1" x14ac:dyDescent="0.2">
      <c r="A31" s="242"/>
      <c r="B31" s="167"/>
      <c r="C31" s="785"/>
      <c r="D31" s="786"/>
      <c r="E31" s="786"/>
      <c r="F31" s="787"/>
      <c r="G31" s="327"/>
      <c r="H31" s="168"/>
      <c r="I31" s="778" t="str">
        <f t="shared" si="0"/>
        <v xml:space="preserve"> </v>
      </c>
      <c r="J31" s="784"/>
      <c r="K31" s="778" t="str">
        <f t="shared" si="1"/>
        <v xml:space="preserve"> </v>
      </c>
      <c r="L31" s="784"/>
      <c r="M31" s="778" t="str">
        <f t="shared" si="2"/>
        <v xml:space="preserve"> </v>
      </c>
      <c r="N31" s="779"/>
      <c r="O31" s="780"/>
      <c r="P31" s="781"/>
      <c r="Q31" s="782"/>
      <c r="R31" s="783"/>
      <c r="S31" s="778">
        <f t="shared" si="3"/>
        <v>0</v>
      </c>
      <c r="T31" s="779"/>
      <c r="U31" s="776" t="str">
        <f t="shared" si="4"/>
        <v xml:space="preserve"> </v>
      </c>
      <c r="V31" s="777"/>
    </row>
    <row r="32" spans="1:22" ht="30" customHeight="1" x14ac:dyDescent="0.2">
      <c r="A32" s="242"/>
      <c r="B32" s="167"/>
      <c r="C32" s="785"/>
      <c r="D32" s="786"/>
      <c r="E32" s="786"/>
      <c r="F32" s="787"/>
      <c r="G32" s="327"/>
      <c r="H32" s="168"/>
      <c r="I32" s="778" t="str">
        <f t="shared" si="0"/>
        <v xml:space="preserve"> </v>
      </c>
      <c r="J32" s="784"/>
      <c r="K32" s="778" t="str">
        <f t="shared" si="1"/>
        <v xml:space="preserve"> </v>
      </c>
      <c r="L32" s="784"/>
      <c r="M32" s="778" t="str">
        <f t="shared" si="2"/>
        <v xml:space="preserve"> </v>
      </c>
      <c r="N32" s="779"/>
      <c r="O32" s="780"/>
      <c r="P32" s="781"/>
      <c r="Q32" s="782"/>
      <c r="R32" s="783"/>
      <c r="S32" s="778">
        <f t="shared" si="3"/>
        <v>0</v>
      </c>
      <c r="T32" s="779"/>
      <c r="U32" s="776" t="str">
        <f t="shared" si="4"/>
        <v xml:space="preserve"> </v>
      </c>
      <c r="V32" s="777"/>
    </row>
    <row r="33" spans="1:22" ht="30" customHeight="1" x14ac:dyDescent="0.2">
      <c r="A33" s="242"/>
      <c r="B33" s="167"/>
      <c r="C33" s="785"/>
      <c r="D33" s="786"/>
      <c r="E33" s="786"/>
      <c r="F33" s="787"/>
      <c r="G33" s="327"/>
      <c r="H33" s="168"/>
      <c r="I33" s="778" t="str">
        <f t="shared" si="0"/>
        <v xml:space="preserve"> </v>
      </c>
      <c r="J33" s="784"/>
      <c r="K33" s="778" t="str">
        <f t="shared" si="1"/>
        <v xml:space="preserve"> </v>
      </c>
      <c r="L33" s="784"/>
      <c r="M33" s="778" t="str">
        <f t="shared" si="2"/>
        <v xml:space="preserve"> </v>
      </c>
      <c r="N33" s="779"/>
      <c r="O33" s="780"/>
      <c r="P33" s="781"/>
      <c r="Q33" s="782"/>
      <c r="R33" s="783"/>
      <c r="S33" s="778">
        <f t="shared" si="3"/>
        <v>0</v>
      </c>
      <c r="T33" s="779"/>
      <c r="U33" s="776" t="str">
        <f t="shared" si="4"/>
        <v xml:space="preserve"> </v>
      </c>
      <c r="V33" s="777"/>
    </row>
    <row r="34" spans="1:22" ht="30" customHeight="1" x14ac:dyDescent="0.2">
      <c r="A34" s="242"/>
      <c r="B34" s="167"/>
      <c r="C34" s="785"/>
      <c r="D34" s="786"/>
      <c r="E34" s="786"/>
      <c r="F34" s="787"/>
      <c r="G34" s="327"/>
      <c r="H34" s="168"/>
      <c r="I34" s="778" t="str">
        <f t="shared" si="0"/>
        <v xml:space="preserve"> </v>
      </c>
      <c r="J34" s="784"/>
      <c r="K34" s="778" t="str">
        <f t="shared" si="1"/>
        <v xml:space="preserve"> </v>
      </c>
      <c r="L34" s="784"/>
      <c r="M34" s="778" t="str">
        <f t="shared" si="2"/>
        <v xml:space="preserve"> </v>
      </c>
      <c r="N34" s="779"/>
      <c r="O34" s="780"/>
      <c r="P34" s="781"/>
      <c r="Q34" s="782"/>
      <c r="R34" s="783"/>
      <c r="S34" s="778">
        <f t="shared" si="3"/>
        <v>0</v>
      </c>
      <c r="T34" s="779"/>
      <c r="U34" s="776" t="str">
        <f t="shared" si="4"/>
        <v xml:space="preserve"> </v>
      </c>
      <c r="V34" s="777"/>
    </row>
    <row r="35" spans="1:22" ht="30" customHeight="1" x14ac:dyDescent="0.2">
      <c r="A35" s="242"/>
      <c r="B35" s="167"/>
      <c r="C35" s="785"/>
      <c r="D35" s="786"/>
      <c r="E35" s="786"/>
      <c r="F35" s="787"/>
      <c r="G35" s="327"/>
      <c r="H35" s="168"/>
      <c r="I35" s="778" t="str">
        <f t="shared" si="0"/>
        <v xml:space="preserve"> </v>
      </c>
      <c r="J35" s="784"/>
      <c r="K35" s="778" t="str">
        <f t="shared" si="1"/>
        <v xml:space="preserve"> </v>
      </c>
      <c r="L35" s="784"/>
      <c r="M35" s="778" t="str">
        <f t="shared" si="2"/>
        <v xml:space="preserve"> </v>
      </c>
      <c r="N35" s="779"/>
      <c r="O35" s="780"/>
      <c r="P35" s="781"/>
      <c r="Q35" s="782"/>
      <c r="R35" s="783"/>
      <c r="S35" s="778">
        <f t="shared" si="3"/>
        <v>0</v>
      </c>
      <c r="T35" s="779"/>
      <c r="U35" s="776" t="str">
        <f t="shared" si="4"/>
        <v xml:space="preserve"> </v>
      </c>
      <c r="V35" s="777"/>
    </row>
    <row r="36" spans="1:22" ht="30" customHeight="1" x14ac:dyDescent="0.2">
      <c r="A36" s="242"/>
      <c r="B36" s="167"/>
      <c r="C36" s="785"/>
      <c r="D36" s="786"/>
      <c r="E36" s="786"/>
      <c r="F36" s="787"/>
      <c r="G36" s="327"/>
      <c r="H36" s="168"/>
      <c r="I36" s="778" t="str">
        <f t="shared" si="0"/>
        <v xml:space="preserve"> </v>
      </c>
      <c r="J36" s="784"/>
      <c r="K36" s="778" t="str">
        <f t="shared" si="1"/>
        <v xml:space="preserve"> </v>
      </c>
      <c r="L36" s="784"/>
      <c r="M36" s="778" t="str">
        <f t="shared" si="2"/>
        <v xml:space="preserve"> </v>
      </c>
      <c r="N36" s="779"/>
      <c r="O36" s="780"/>
      <c r="P36" s="781"/>
      <c r="Q36" s="782"/>
      <c r="R36" s="783"/>
      <c r="S36" s="778">
        <f t="shared" si="3"/>
        <v>0</v>
      </c>
      <c r="T36" s="779"/>
      <c r="U36" s="776" t="str">
        <f t="shared" si="4"/>
        <v xml:space="preserve"> </v>
      </c>
      <c r="V36" s="777"/>
    </row>
    <row r="37" spans="1:22" ht="15.75" thickBot="1" x14ac:dyDescent="0.25">
      <c r="A37" s="844" t="s">
        <v>251</v>
      </c>
      <c r="B37" s="845"/>
      <c r="C37" s="845"/>
      <c r="D37" s="845"/>
      <c r="E37" s="845"/>
      <c r="F37" s="845"/>
      <c r="G37" s="845"/>
      <c r="H37" s="845"/>
      <c r="I37" s="845"/>
      <c r="J37" s="845"/>
      <c r="K37" s="845"/>
      <c r="L37" s="845"/>
      <c r="M37" s="845"/>
      <c r="N37" s="845"/>
      <c r="O37" s="845"/>
      <c r="P37" s="845"/>
      <c r="Q37" s="845"/>
      <c r="R37" s="845"/>
      <c r="S37" s="845"/>
      <c r="T37" s="846"/>
      <c r="U37" s="842">
        <f>'BDC 124E (8)'!U38</f>
        <v>0</v>
      </c>
      <c r="V37" s="843"/>
    </row>
    <row r="38" spans="1:22" ht="16.5" thickTop="1" thickBot="1" x14ac:dyDescent="0.25">
      <c r="A38" s="847" t="s">
        <v>69</v>
      </c>
      <c r="B38" s="848"/>
      <c r="C38" s="848"/>
      <c r="D38" s="848"/>
      <c r="E38" s="848"/>
      <c r="F38" s="848"/>
      <c r="G38" s="848"/>
      <c r="H38" s="169"/>
      <c r="I38" s="169"/>
      <c r="J38" s="169"/>
      <c r="K38" s="770" t="s">
        <v>252</v>
      </c>
      <c r="L38" s="770"/>
      <c r="M38" s="770"/>
      <c r="N38" s="770"/>
      <c r="O38" s="770"/>
      <c r="P38" s="770"/>
      <c r="Q38" s="770"/>
      <c r="R38" s="770"/>
      <c r="S38" s="770"/>
      <c r="T38" s="771"/>
      <c r="U38" s="772">
        <f>SUM(U29:U37)</f>
        <v>0</v>
      </c>
      <c r="V38" s="773"/>
    </row>
    <row r="39" spans="1:22" ht="15.75" thickTop="1" x14ac:dyDescent="0.2">
      <c r="A39" s="170" t="s">
        <v>273</v>
      </c>
      <c r="B39" s="9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</sheetData>
  <sheetProtection algorithmName="SHA-512" hashValue="R9xtmRrGZ8mPYLbdtl2fbVM6shhjTs1bzRgra/cg3+cCrsSJlepycYdYSd5oS811J4CiWDZ4nItS1SmXzEihhg==" saltValue="369LPoGAZ6I0eOMLdN9wHw==" spinCount="100000" sheet="1" objects="1" scenarios="1" selectLockedCells="1"/>
  <mergeCells count="105">
    <mergeCell ref="S36:T36"/>
    <mergeCell ref="U36:V36"/>
    <mergeCell ref="A37:T37"/>
    <mergeCell ref="U37:V37"/>
    <mergeCell ref="A38:G38"/>
    <mergeCell ref="K38:T38"/>
    <mergeCell ref="U38:V38"/>
    <mergeCell ref="C36:F36"/>
    <mergeCell ref="I36:J36"/>
    <mergeCell ref="K36:L36"/>
    <mergeCell ref="M36:N36"/>
    <mergeCell ref="O36:P36"/>
    <mergeCell ref="Q36:R36"/>
    <mergeCell ref="S34:T34"/>
    <mergeCell ref="U34:V34"/>
    <mergeCell ref="C35:F35"/>
    <mergeCell ref="I35:J35"/>
    <mergeCell ref="K35:L35"/>
    <mergeCell ref="M35:N35"/>
    <mergeCell ref="O35:P35"/>
    <mergeCell ref="Q35:R35"/>
    <mergeCell ref="S35:T35"/>
    <mergeCell ref="U35:V35"/>
    <mergeCell ref="C34:F34"/>
    <mergeCell ref="I34:J34"/>
    <mergeCell ref="K34:L34"/>
    <mergeCell ref="M34:N34"/>
    <mergeCell ref="O34:P34"/>
    <mergeCell ref="Q34:R34"/>
    <mergeCell ref="S32:T32"/>
    <mergeCell ref="U32:V32"/>
    <mergeCell ref="C33:F33"/>
    <mergeCell ref="I33:J33"/>
    <mergeCell ref="K33:L33"/>
    <mergeCell ref="M33:N33"/>
    <mergeCell ref="O33:P33"/>
    <mergeCell ref="Q33:R33"/>
    <mergeCell ref="S33:T33"/>
    <mergeCell ref="U33:V33"/>
    <mergeCell ref="C32:F32"/>
    <mergeCell ref="I32:J32"/>
    <mergeCell ref="K32:L32"/>
    <mergeCell ref="M32:N32"/>
    <mergeCell ref="O32:P32"/>
    <mergeCell ref="Q32:R32"/>
    <mergeCell ref="C30:F30"/>
    <mergeCell ref="I30:J30"/>
    <mergeCell ref="K30:L30"/>
    <mergeCell ref="M30:N30"/>
    <mergeCell ref="O30:P30"/>
    <mergeCell ref="Q30:R30"/>
    <mergeCell ref="S30:T30"/>
    <mergeCell ref="U30:V30"/>
    <mergeCell ref="C31:F31"/>
    <mergeCell ref="I31:J31"/>
    <mergeCell ref="K31:L31"/>
    <mergeCell ref="M31:N31"/>
    <mergeCell ref="O31:P31"/>
    <mergeCell ref="Q31:R31"/>
    <mergeCell ref="S31:T31"/>
    <mergeCell ref="U31:V31"/>
    <mergeCell ref="I27:J27"/>
    <mergeCell ref="K27:L27"/>
    <mergeCell ref="M27:N27"/>
    <mergeCell ref="S27:T27"/>
    <mergeCell ref="U27:V27"/>
    <mergeCell ref="C29:F29"/>
    <mergeCell ref="I29:J29"/>
    <mergeCell ref="K29:L29"/>
    <mergeCell ref="M29:N29"/>
    <mergeCell ref="O29:P29"/>
    <mergeCell ref="Q29:R29"/>
    <mergeCell ref="S29:T29"/>
    <mergeCell ref="U29:V29"/>
    <mergeCell ref="I26:J26"/>
    <mergeCell ref="K26:L26"/>
    <mergeCell ref="M26:N26"/>
    <mergeCell ref="Q26:R26"/>
    <mergeCell ref="S26:T26"/>
    <mergeCell ref="U26:V26"/>
    <mergeCell ref="I25:J25"/>
    <mergeCell ref="K25:L25"/>
    <mergeCell ref="M25:N25"/>
    <mergeCell ref="Q25:R25"/>
    <mergeCell ref="S25:T25"/>
    <mergeCell ref="U25:V25"/>
    <mergeCell ref="M16:V16"/>
    <mergeCell ref="M17:V17"/>
    <mergeCell ref="M24:N24"/>
    <mergeCell ref="U24:V24"/>
    <mergeCell ref="D10:J10"/>
    <mergeCell ref="P10:Q10"/>
    <mergeCell ref="T10:U10"/>
    <mergeCell ref="D11:J11"/>
    <mergeCell ref="Q11:R11"/>
    <mergeCell ref="S11:T11"/>
    <mergeCell ref="A6:K6"/>
    <mergeCell ref="U6:V6"/>
    <mergeCell ref="D8:J8"/>
    <mergeCell ref="M8:O8"/>
    <mergeCell ref="D9:J9"/>
    <mergeCell ref="P9:Q9"/>
    <mergeCell ref="N13:V13"/>
    <mergeCell ref="M14:V14"/>
    <mergeCell ref="M15:V15"/>
  </mergeCells>
  <dataValidations count="1">
    <dataValidation type="decimal" allowBlank="1" showInputMessage="1" showErrorMessage="1" error="This entry must be less than 1000." sqref="G29:G36 O29:P36" xr:uid="{00000000-0002-0000-26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>
    <pageSetUpPr autoPageBreaks="0"/>
  </sheetPr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632" t="s">
        <v>1</v>
      </c>
      <c r="B8" s="633"/>
      <c r="C8" s="633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180"/>
      <c r="M8" s="180"/>
      <c r="N8" s="182"/>
      <c r="O8" s="180"/>
      <c r="P8" s="181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1"/>
      <c r="O13" s="190"/>
      <c r="P13" s="191"/>
      <c r="Q13" s="192"/>
      <c r="R13" s="193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8"/>
      <c r="F17" s="558"/>
      <c r="G17" s="558"/>
      <c r="H17" s="255" t="s">
        <v>147</v>
      </c>
      <c r="I17" s="338"/>
      <c r="J17" s="338"/>
      <c r="K17" s="338"/>
      <c r="L17" s="382" t="s">
        <v>245</v>
      </c>
      <c r="M17" s="383"/>
      <c r="N17" s="383"/>
      <c r="O17" s="643" t="s">
        <v>224</v>
      </c>
      <c r="P17" s="643"/>
      <c r="Q17" s="643" t="s">
        <v>148</v>
      </c>
      <c r="R17" s="645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644"/>
      <c r="P18" s="644"/>
      <c r="Q18" s="644"/>
      <c r="R18" s="646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35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35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4"/>
      <c r="R44" s="297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230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xsKdkpB0vLggVPb0uB3FIhBBdKj0BgcxNRXpWf3juaeHIL9t/QY4ivoVivvUatqTh5VQdnvPAhtrE0mZNHDCIg==" saltValue="3vIgiZ8QD0KjqwGKtn3Tsw==" spinCount="100000" sheet="1" objects="1" scenarios="1" selectLockedCells="1"/>
  <mergeCells count="83">
    <mergeCell ref="O38:P38"/>
    <mergeCell ref="A41:H41"/>
    <mergeCell ref="A45:J45"/>
    <mergeCell ref="B40:D40"/>
    <mergeCell ref="O39:P39"/>
    <mergeCell ref="E40:F40"/>
    <mergeCell ref="G40:J40"/>
    <mergeCell ref="J43:K43"/>
    <mergeCell ref="O43:P43"/>
    <mergeCell ref="O42:R42"/>
    <mergeCell ref="Q43:R43"/>
    <mergeCell ref="Q19:R19"/>
    <mergeCell ref="O19:P19"/>
    <mergeCell ref="O20:R20"/>
    <mergeCell ref="J22:K22"/>
    <mergeCell ref="L24:N24"/>
    <mergeCell ref="L22:N22"/>
    <mergeCell ref="A19:J19"/>
    <mergeCell ref="J20:K20"/>
    <mergeCell ref="L20:N20"/>
    <mergeCell ref="E14:G14"/>
    <mergeCell ref="O6:P6"/>
    <mergeCell ref="P14:R14"/>
    <mergeCell ref="O17:P18"/>
    <mergeCell ref="Q17:R18"/>
    <mergeCell ref="Q6:R6"/>
    <mergeCell ref="O32:P32"/>
    <mergeCell ref="Q8:R8"/>
    <mergeCell ref="J42:K42"/>
    <mergeCell ref="A6:L6"/>
    <mergeCell ref="A33:G33"/>
    <mergeCell ref="J30:K30"/>
    <mergeCell ref="Q32:R32"/>
    <mergeCell ref="A32:F32"/>
    <mergeCell ref="L32:N32"/>
    <mergeCell ref="E17:G17"/>
    <mergeCell ref="D11:F11"/>
    <mergeCell ref="J14:L14"/>
    <mergeCell ref="L21:N21"/>
    <mergeCell ref="P11:R11"/>
    <mergeCell ref="L27:N27"/>
    <mergeCell ref="A20:H20"/>
    <mergeCell ref="L52:Q52"/>
    <mergeCell ref="B52:H52"/>
    <mergeCell ref="L50:Q50"/>
    <mergeCell ref="O45:P45"/>
    <mergeCell ref="Q45:R45"/>
    <mergeCell ref="L30:N30"/>
    <mergeCell ref="E15:H15"/>
    <mergeCell ref="E16:F16"/>
    <mergeCell ref="B28:H28"/>
    <mergeCell ref="J23:K23"/>
    <mergeCell ref="J24:K24"/>
    <mergeCell ref="L26:N26"/>
    <mergeCell ref="L25:N25"/>
    <mergeCell ref="L23:N23"/>
    <mergeCell ref="J21:K21"/>
    <mergeCell ref="J25:K25"/>
    <mergeCell ref="J26:K26"/>
    <mergeCell ref="B54:H54"/>
    <mergeCell ref="B29:H29"/>
    <mergeCell ref="B30:H30"/>
    <mergeCell ref="B31:H31"/>
    <mergeCell ref="B39:E39"/>
    <mergeCell ref="A46:J46"/>
    <mergeCell ref="J29:K29"/>
    <mergeCell ref="J31:K31"/>
    <mergeCell ref="L31:N31"/>
    <mergeCell ref="L29:N29"/>
    <mergeCell ref="A14:D14"/>
    <mergeCell ref="D8:K8"/>
    <mergeCell ref="D9:K9"/>
    <mergeCell ref="D10:K10"/>
    <mergeCell ref="I11:K11"/>
    <mergeCell ref="J28:K28"/>
    <mergeCell ref="J27:K27"/>
    <mergeCell ref="A15:D15"/>
    <mergeCell ref="A17:D17"/>
    <mergeCell ref="L28:N28"/>
    <mergeCell ref="A8:C8"/>
    <mergeCell ref="A9:C9"/>
    <mergeCell ref="A11:C11"/>
    <mergeCell ref="A16:D16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3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300-000001000000}"/>
    <dataValidation type="textLength" operator="equal" allowBlank="1" showInputMessage="1" showErrorMessage="1" error="Please enter a four-digit code." promptTitle="WC Code" prompt="This must be a four-digit code." sqref="G39" xr:uid="{00000000-0002-0000-0300-000002000000}">
      <formula1>4</formula1>
    </dataValidation>
    <dataValidation allowBlank="1" showInputMessage="1" showErrorMessage="1" promptTitle="Item No." prompt="This is a required entry." sqref="E14:H14" xr:uid="{00000000-0002-0000-0300-000003000000}"/>
    <dataValidation allowBlank="1" showInputMessage="1" showErrorMessage="1" promptTitle="Employee Name" prompt="This is a required entry." sqref="E15:L15" xr:uid="{00000000-0002-0000-0300-000004000000}"/>
    <dataValidation allowBlank="1" showInputMessage="1" showErrorMessage="1" promptTitle="Social Security No." prompt="This is a required entry. Please enter ONLY the last four digits." sqref="H16:L16" xr:uid="{00000000-0002-0000-0300-000005000000}"/>
    <dataValidation allowBlank="1" showInputMessage="1" showErrorMessage="1" promptTitle="Trade" prompt="This is a required entry." sqref="P14:R14 J14:L14" xr:uid="{00000000-0002-0000-0300-000006000000}"/>
    <dataValidation type="textLength" allowBlank="1" showInputMessage="1" showErrorMessage="1" prompt="If this applies, enter only ONE &quot;*&quot;." sqref="I21:I31" xr:uid="{00000000-0002-0000-03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300-000008000000}"/>
    <dataValidation allowBlank="1" showInputMessage="1" showErrorMessage="1" promptTitle="Total Benefits Per Hour " prompt="This field must be entered manually." sqref="Q32:R32" xr:uid="{00000000-0002-0000-0300-000009000000}"/>
    <dataValidation type="decimal" allowBlank="1" showInputMessage="1" showErrorMessage="1" promptTitle="Gross Pay YTD" prompt="This is a required entry." sqref="E17:G17" xr:uid="{00000000-0002-0000-0300-00000A000000}">
      <formula1>0</formula1>
      <formula2>500000.99</formula2>
    </dataValidation>
    <dataValidation type="textLength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300-00000B000000}">
      <formula1>4</formula1>
      <formula2>4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3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3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3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5715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6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9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0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autoPageBreaks="0"/>
  </sheetPr>
  <dimension ref="A5:V40"/>
  <sheetViews>
    <sheetView showGridLines="0" showRowColHeaders="0" showZeros="0" zoomScaleNormal="100" zoomScaleSheetLayoutView="100" workbookViewId="0">
      <selection activeCell="R8" sqref="R8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2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2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8</v>
      </c>
      <c r="Q8" s="106" t="s">
        <v>7</v>
      </c>
      <c r="R8" s="105"/>
      <c r="S8" s="99"/>
      <c r="T8" s="99"/>
      <c r="U8" s="104" t="s">
        <v>2</v>
      </c>
      <c r="V8" s="273">
        <f>'BDC 274'!V9</f>
        <v>0</v>
      </c>
    </row>
    <row r="9" spans="1:22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841"/>
      <c r="Q9" s="841"/>
      <c r="R9" s="111"/>
      <c r="S9" s="323"/>
      <c r="T9" s="97"/>
      <c r="U9" s="97"/>
      <c r="V9" s="173"/>
    </row>
    <row r="10" spans="1:22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841"/>
      <c r="Q10" s="841"/>
      <c r="R10" s="309"/>
      <c r="S10" s="324"/>
      <c r="T10" s="818" t="s">
        <v>189</v>
      </c>
      <c r="U10" s="818"/>
      <c r="V10" s="274">
        <f>'BDC 274'!V10</f>
        <v>0</v>
      </c>
    </row>
    <row r="11" spans="1:22" x14ac:dyDescent="0.2">
      <c r="A11" s="107" t="s">
        <v>89</v>
      </c>
      <c r="B11" s="108"/>
      <c r="C11" s="108"/>
      <c r="D11" s="840">
        <f>'BDC 274'!F12</f>
        <v>0</v>
      </c>
      <c r="E11" s="840"/>
      <c r="F11" s="840"/>
      <c r="G11" s="840"/>
      <c r="H11" s="840"/>
      <c r="I11" s="840"/>
      <c r="J11" s="840"/>
      <c r="K11" s="95"/>
      <c r="L11" s="96"/>
      <c r="M11" s="109" t="s">
        <v>102</v>
      </c>
      <c r="N11" s="112"/>
      <c r="O11" s="172"/>
      <c r="P11" s="96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2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2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115" t="s">
        <v>24</v>
      </c>
      <c r="N13" s="838"/>
      <c r="O13" s="838"/>
      <c r="P13" s="838"/>
      <c r="Q13" s="838"/>
      <c r="R13" s="838"/>
      <c r="S13" s="838"/>
      <c r="T13" s="838"/>
      <c r="U13" s="838"/>
      <c r="V13" s="839"/>
    </row>
    <row r="14" spans="1:22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32"/>
      <c r="N14" s="833"/>
      <c r="O14" s="833"/>
      <c r="P14" s="833"/>
      <c r="Q14" s="833"/>
      <c r="R14" s="833"/>
      <c r="S14" s="833"/>
      <c r="T14" s="833"/>
      <c r="U14" s="833"/>
      <c r="V14" s="834"/>
    </row>
    <row r="15" spans="1:22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35"/>
      <c r="N15" s="836"/>
      <c r="O15" s="836"/>
      <c r="P15" s="836"/>
      <c r="Q15" s="836"/>
      <c r="R15" s="836"/>
      <c r="S15" s="836"/>
      <c r="T15" s="836"/>
      <c r="U15" s="836"/>
      <c r="V15" s="837"/>
    </row>
    <row r="16" spans="1:22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35"/>
      <c r="N16" s="836"/>
      <c r="O16" s="836"/>
      <c r="P16" s="836"/>
      <c r="Q16" s="836"/>
      <c r="R16" s="836"/>
      <c r="S16" s="836"/>
      <c r="T16" s="836"/>
      <c r="U16" s="836"/>
      <c r="V16" s="837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35"/>
      <c r="N17" s="836"/>
      <c r="O17" s="836"/>
      <c r="P17" s="836"/>
      <c r="Q17" s="836"/>
      <c r="R17" s="836"/>
      <c r="S17" s="836"/>
      <c r="T17" s="836"/>
      <c r="U17" s="836"/>
      <c r="V17" s="837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242"/>
      <c r="B29" s="165"/>
      <c r="C29" s="788"/>
      <c r="D29" s="789"/>
      <c r="E29" s="789"/>
      <c r="F29" s="790"/>
      <c r="G29" s="326"/>
      <c r="H29" s="166"/>
      <c r="I29" s="791" t="str">
        <f t="shared" ref="I29:I36" si="0">IF(OR($G29&gt;=40,$G29=0)," ",$H29/176)</f>
        <v xml:space="preserve"> </v>
      </c>
      <c r="J29" s="792"/>
      <c r="K29" s="791" t="str">
        <f t="shared" ref="K29:K36" si="1">IF($G29&gt;=40,$H29*0.45," ")</f>
        <v xml:space="preserve"> </v>
      </c>
      <c r="L29" s="792"/>
      <c r="M29" s="791" t="str">
        <f t="shared" ref="M29:M36" si="2"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3">O29*Q29</f>
        <v>0</v>
      </c>
      <c r="T29" s="793"/>
      <c r="U29" s="805" t="str">
        <f t="shared" ref="U29:U36" si="4">IF(G29=0," ",M29+S29)</f>
        <v xml:space="preserve"> </v>
      </c>
      <c r="V29" s="806"/>
    </row>
    <row r="30" spans="1:22" ht="30" customHeight="1" x14ac:dyDescent="0.2">
      <c r="A30" s="242"/>
      <c r="B30" s="167"/>
      <c r="C30" s="785"/>
      <c r="D30" s="786"/>
      <c r="E30" s="786"/>
      <c r="F30" s="787"/>
      <c r="G30" s="327"/>
      <c r="H30" s="168"/>
      <c r="I30" s="778" t="str">
        <f t="shared" si="0"/>
        <v xml:space="preserve"> </v>
      </c>
      <c r="J30" s="784"/>
      <c r="K30" s="778" t="str">
        <f t="shared" si="1"/>
        <v xml:space="preserve"> </v>
      </c>
      <c r="L30" s="784"/>
      <c r="M30" s="778" t="str">
        <f t="shared" si="2"/>
        <v xml:space="preserve"> </v>
      </c>
      <c r="N30" s="779"/>
      <c r="O30" s="780"/>
      <c r="P30" s="781"/>
      <c r="Q30" s="782"/>
      <c r="R30" s="783"/>
      <c r="S30" s="778">
        <f t="shared" si="3"/>
        <v>0</v>
      </c>
      <c r="T30" s="779"/>
      <c r="U30" s="776" t="str">
        <f t="shared" si="4"/>
        <v xml:space="preserve"> </v>
      </c>
      <c r="V30" s="777"/>
    </row>
    <row r="31" spans="1:22" ht="30" customHeight="1" x14ac:dyDescent="0.2">
      <c r="A31" s="242"/>
      <c r="B31" s="167"/>
      <c r="C31" s="785"/>
      <c r="D31" s="786"/>
      <c r="E31" s="786"/>
      <c r="F31" s="787"/>
      <c r="G31" s="327"/>
      <c r="H31" s="168"/>
      <c r="I31" s="778" t="str">
        <f t="shared" si="0"/>
        <v xml:space="preserve"> </v>
      </c>
      <c r="J31" s="784"/>
      <c r="K31" s="778" t="str">
        <f t="shared" si="1"/>
        <v xml:space="preserve"> </v>
      </c>
      <c r="L31" s="784"/>
      <c r="M31" s="778" t="str">
        <f t="shared" si="2"/>
        <v xml:space="preserve"> </v>
      </c>
      <c r="N31" s="779"/>
      <c r="O31" s="780"/>
      <c r="P31" s="781"/>
      <c r="Q31" s="782"/>
      <c r="R31" s="783"/>
      <c r="S31" s="778">
        <f t="shared" si="3"/>
        <v>0</v>
      </c>
      <c r="T31" s="779"/>
      <c r="U31" s="776" t="str">
        <f t="shared" si="4"/>
        <v xml:space="preserve"> </v>
      </c>
      <c r="V31" s="777"/>
    </row>
    <row r="32" spans="1:22" ht="30" customHeight="1" x14ac:dyDescent="0.2">
      <c r="A32" s="242"/>
      <c r="B32" s="167"/>
      <c r="C32" s="785"/>
      <c r="D32" s="786"/>
      <c r="E32" s="786"/>
      <c r="F32" s="787"/>
      <c r="G32" s="327"/>
      <c r="H32" s="168"/>
      <c r="I32" s="778" t="str">
        <f t="shared" si="0"/>
        <v xml:space="preserve"> </v>
      </c>
      <c r="J32" s="784"/>
      <c r="K32" s="778" t="str">
        <f t="shared" si="1"/>
        <v xml:space="preserve"> </v>
      </c>
      <c r="L32" s="784"/>
      <c r="M32" s="778" t="str">
        <f t="shared" si="2"/>
        <v xml:space="preserve"> </v>
      </c>
      <c r="N32" s="779"/>
      <c r="O32" s="780"/>
      <c r="P32" s="781"/>
      <c r="Q32" s="782"/>
      <c r="R32" s="783"/>
      <c r="S32" s="778">
        <f t="shared" si="3"/>
        <v>0</v>
      </c>
      <c r="T32" s="779"/>
      <c r="U32" s="776" t="str">
        <f t="shared" si="4"/>
        <v xml:space="preserve"> </v>
      </c>
      <c r="V32" s="777"/>
    </row>
    <row r="33" spans="1:22" ht="30" customHeight="1" x14ac:dyDescent="0.2">
      <c r="A33" s="242"/>
      <c r="B33" s="167"/>
      <c r="C33" s="785"/>
      <c r="D33" s="786"/>
      <c r="E33" s="786"/>
      <c r="F33" s="787"/>
      <c r="G33" s="327"/>
      <c r="H33" s="168"/>
      <c r="I33" s="778" t="str">
        <f t="shared" si="0"/>
        <v xml:space="preserve"> </v>
      </c>
      <c r="J33" s="784"/>
      <c r="K33" s="778" t="str">
        <f t="shared" si="1"/>
        <v xml:space="preserve"> </v>
      </c>
      <c r="L33" s="784"/>
      <c r="M33" s="778" t="str">
        <f t="shared" si="2"/>
        <v xml:space="preserve"> </v>
      </c>
      <c r="N33" s="779"/>
      <c r="O33" s="780"/>
      <c r="P33" s="781"/>
      <c r="Q33" s="782"/>
      <c r="R33" s="783"/>
      <c r="S33" s="778">
        <f t="shared" si="3"/>
        <v>0</v>
      </c>
      <c r="T33" s="779"/>
      <c r="U33" s="776" t="str">
        <f t="shared" si="4"/>
        <v xml:space="preserve"> </v>
      </c>
      <c r="V33" s="777"/>
    </row>
    <row r="34" spans="1:22" ht="30" customHeight="1" x14ac:dyDescent="0.2">
      <c r="A34" s="242"/>
      <c r="B34" s="167"/>
      <c r="C34" s="785"/>
      <c r="D34" s="786"/>
      <c r="E34" s="786"/>
      <c r="F34" s="787"/>
      <c r="G34" s="327"/>
      <c r="H34" s="168"/>
      <c r="I34" s="778" t="str">
        <f t="shared" si="0"/>
        <v xml:space="preserve"> </v>
      </c>
      <c r="J34" s="784"/>
      <c r="K34" s="778" t="str">
        <f t="shared" si="1"/>
        <v xml:space="preserve"> </v>
      </c>
      <c r="L34" s="784"/>
      <c r="M34" s="778" t="str">
        <f t="shared" si="2"/>
        <v xml:space="preserve"> </v>
      </c>
      <c r="N34" s="779"/>
      <c r="O34" s="780"/>
      <c r="P34" s="781"/>
      <c r="Q34" s="782"/>
      <c r="R34" s="783"/>
      <c r="S34" s="778">
        <f t="shared" si="3"/>
        <v>0</v>
      </c>
      <c r="T34" s="779"/>
      <c r="U34" s="776" t="str">
        <f t="shared" si="4"/>
        <v xml:space="preserve"> </v>
      </c>
      <c r="V34" s="777"/>
    </row>
    <row r="35" spans="1:22" ht="30" customHeight="1" x14ac:dyDescent="0.2">
      <c r="A35" s="242"/>
      <c r="B35" s="167"/>
      <c r="C35" s="785"/>
      <c r="D35" s="786"/>
      <c r="E35" s="786"/>
      <c r="F35" s="787"/>
      <c r="G35" s="327"/>
      <c r="H35" s="168"/>
      <c r="I35" s="778" t="str">
        <f t="shared" si="0"/>
        <v xml:space="preserve"> </v>
      </c>
      <c r="J35" s="784"/>
      <c r="K35" s="778" t="str">
        <f t="shared" si="1"/>
        <v xml:space="preserve"> </v>
      </c>
      <c r="L35" s="784"/>
      <c r="M35" s="778" t="str">
        <f t="shared" si="2"/>
        <v xml:space="preserve"> </v>
      </c>
      <c r="N35" s="779"/>
      <c r="O35" s="780"/>
      <c r="P35" s="781"/>
      <c r="Q35" s="782"/>
      <c r="R35" s="783"/>
      <c r="S35" s="778">
        <f t="shared" si="3"/>
        <v>0</v>
      </c>
      <c r="T35" s="779"/>
      <c r="U35" s="776" t="str">
        <f t="shared" si="4"/>
        <v xml:space="preserve"> </v>
      </c>
      <c r="V35" s="777"/>
    </row>
    <row r="36" spans="1:22" ht="30" customHeight="1" x14ac:dyDescent="0.2">
      <c r="A36" s="242"/>
      <c r="B36" s="167"/>
      <c r="C36" s="785"/>
      <c r="D36" s="786"/>
      <c r="E36" s="786"/>
      <c r="F36" s="787"/>
      <c r="G36" s="327"/>
      <c r="H36" s="168"/>
      <c r="I36" s="778" t="str">
        <f t="shared" si="0"/>
        <v xml:space="preserve"> </v>
      </c>
      <c r="J36" s="784"/>
      <c r="K36" s="778" t="str">
        <f t="shared" si="1"/>
        <v xml:space="preserve"> </v>
      </c>
      <c r="L36" s="784"/>
      <c r="M36" s="778" t="str">
        <f t="shared" si="2"/>
        <v xml:space="preserve"> </v>
      </c>
      <c r="N36" s="779"/>
      <c r="O36" s="780"/>
      <c r="P36" s="781"/>
      <c r="Q36" s="782"/>
      <c r="R36" s="783"/>
      <c r="S36" s="778">
        <f t="shared" si="3"/>
        <v>0</v>
      </c>
      <c r="T36" s="779"/>
      <c r="U36" s="776" t="str">
        <f t="shared" si="4"/>
        <v xml:space="preserve"> </v>
      </c>
      <c r="V36" s="777"/>
    </row>
    <row r="37" spans="1:22" ht="15.75" thickBot="1" x14ac:dyDescent="0.25">
      <c r="A37" s="844" t="s">
        <v>249</v>
      </c>
      <c r="B37" s="845"/>
      <c r="C37" s="845"/>
      <c r="D37" s="845"/>
      <c r="E37" s="845"/>
      <c r="F37" s="845"/>
      <c r="G37" s="845"/>
      <c r="H37" s="845"/>
      <c r="I37" s="845"/>
      <c r="J37" s="845"/>
      <c r="K37" s="845"/>
      <c r="L37" s="845"/>
      <c r="M37" s="845"/>
      <c r="N37" s="845"/>
      <c r="O37" s="845"/>
      <c r="P37" s="845"/>
      <c r="Q37" s="845"/>
      <c r="R37" s="845"/>
      <c r="S37" s="845"/>
      <c r="T37" s="846"/>
      <c r="U37" s="842">
        <f>'BDC 124E (9)'!U38</f>
        <v>0</v>
      </c>
      <c r="V37" s="843"/>
    </row>
    <row r="38" spans="1:22" ht="16.5" thickTop="1" thickBot="1" x14ac:dyDescent="0.25">
      <c r="A38" s="847" t="s">
        <v>69</v>
      </c>
      <c r="B38" s="848"/>
      <c r="C38" s="848"/>
      <c r="D38" s="848"/>
      <c r="E38" s="848"/>
      <c r="F38" s="848"/>
      <c r="G38" s="848"/>
      <c r="H38" s="169"/>
      <c r="I38" s="169"/>
      <c r="J38" s="169"/>
      <c r="K38" s="770" t="s">
        <v>250</v>
      </c>
      <c r="L38" s="770"/>
      <c r="M38" s="770"/>
      <c r="N38" s="770"/>
      <c r="O38" s="770"/>
      <c r="P38" s="770"/>
      <c r="Q38" s="770"/>
      <c r="R38" s="770"/>
      <c r="S38" s="770"/>
      <c r="T38" s="771"/>
      <c r="U38" s="772">
        <f>SUM(U29:U37)</f>
        <v>0</v>
      </c>
      <c r="V38" s="773"/>
    </row>
    <row r="39" spans="1:22" ht="15.75" thickTop="1" x14ac:dyDescent="0.2">
      <c r="A39" s="170" t="s">
        <v>273</v>
      </c>
      <c r="B39" s="9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</sheetData>
  <sheetProtection algorithmName="SHA-512" hashValue="VgtkvvZQmi1jsfOEWYk9Lzk6i9ka6Uym4f3nQ+dD02XFptTQ/v9/ZFWmuJtbXNclse64+ctjFwDWPXVdxKTYHg==" saltValue="FsRR6s/QLgqqIn+rDQ7Z2Q==" spinCount="100000" sheet="1" objects="1" scenarios="1" selectLockedCells="1"/>
  <mergeCells count="105">
    <mergeCell ref="S36:T36"/>
    <mergeCell ref="U36:V36"/>
    <mergeCell ref="A37:T37"/>
    <mergeCell ref="U37:V37"/>
    <mergeCell ref="A38:G38"/>
    <mergeCell ref="K38:T38"/>
    <mergeCell ref="U38:V38"/>
    <mergeCell ref="C36:F36"/>
    <mergeCell ref="I36:J36"/>
    <mergeCell ref="K36:L36"/>
    <mergeCell ref="M36:N36"/>
    <mergeCell ref="O36:P36"/>
    <mergeCell ref="Q36:R36"/>
    <mergeCell ref="S34:T34"/>
    <mergeCell ref="U34:V34"/>
    <mergeCell ref="C35:F35"/>
    <mergeCell ref="I35:J35"/>
    <mergeCell ref="K35:L35"/>
    <mergeCell ref="M35:N35"/>
    <mergeCell ref="O35:P35"/>
    <mergeCell ref="Q35:R35"/>
    <mergeCell ref="S35:T35"/>
    <mergeCell ref="U35:V35"/>
    <mergeCell ref="C34:F34"/>
    <mergeCell ref="I34:J34"/>
    <mergeCell ref="K34:L34"/>
    <mergeCell ref="M34:N34"/>
    <mergeCell ref="O34:P34"/>
    <mergeCell ref="Q34:R34"/>
    <mergeCell ref="S32:T32"/>
    <mergeCell ref="U32:V32"/>
    <mergeCell ref="C33:F33"/>
    <mergeCell ref="I33:J33"/>
    <mergeCell ref="K33:L33"/>
    <mergeCell ref="M33:N33"/>
    <mergeCell ref="O33:P33"/>
    <mergeCell ref="Q33:R33"/>
    <mergeCell ref="S33:T33"/>
    <mergeCell ref="U33:V33"/>
    <mergeCell ref="C32:F32"/>
    <mergeCell ref="I32:J32"/>
    <mergeCell ref="K32:L32"/>
    <mergeCell ref="M32:N32"/>
    <mergeCell ref="O32:P32"/>
    <mergeCell ref="Q32:R32"/>
    <mergeCell ref="C30:F30"/>
    <mergeCell ref="I30:J30"/>
    <mergeCell ref="K30:L30"/>
    <mergeCell ref="M30:N30"/>
    <mergeCell ref="O30:P30"/>
    <mergeCell ref="Q30:R30"/>
    <mergeCell ref="S30:T30"/>
    <mergeCell ref="U30:V30"/>
    <mergeCell ref="C31:F31"/>
    <mergeCell ref="I31:J31"/>
    <mergeCell ref="K31:L31"/>
    <mergeCell ref="M31:N31"/>
    <mergeCell ref="O31:P31"/>
    <mergeCell ref="Q31:R31"/>
    <mergeCell ref="S31:T31"/>
    <mergeCell ref="U31:V31"/>
    <mergeCell ref="I27:J27"/>
    <mergeCell ref="K27:L27"/>
    <mergeCell ref="M27:N27"/>
    <mergeCell ref="S27:T27"/>
    <mergeCell ref="U27:V27"/>
    <mergeCell ref="C29:F29"/>
    <mergeCell ref="I29:J29"/>
    <mergeCell ref="K29:L29"/>
    <mergeCell ref="M29:N29"/>
    <mergeCell ref="O29:P29"/>
    <mergeCell ref="Q29:R29"/>
    <mergeCell ref="S29:T29"/>
    <mergeCell ref="U29:V29"/>
    <mergeCell ref="I26:J26"/>
    <mergeCell ref="K26:L26"/>
    <mergeCell ref="M26:N26"/>
    <mergeCell ref="Q26:R26"/>
    <mergeCell ref="S26:T26"/>
    <mergeCell ref="U26:V26"/>
    <mergeCell ref="I25:J25"/>
    <mergeCell ref="K25:L25"/>
    <mergeCell ref="M25:N25"/>
    <mergeCell ref="Q25:R25"/>
    <mergeCell ref="S25:T25"/>
    <mergeCell ref="U25:V25"/>
    <mergeCell ref="M16:V16"/>
    <mergeCell ref="M17:V17"/>
    <mergeCell ref="M24:N24"/>
    <mergeCell ref="U24:V24"/>
    <mergeCell ref="D10:J10"/>
    <mergeCell ref="P10:Q10"/>
    <mergeCell ref="T10:U10"/>
    <mergeCell ref="D11:J11"/>
    <mergeCell ref="Q11:R11"/>
    <mergeCell ref="S11:T11"/>
    <mergeCell ref="A6:K6"/>
    <mergeCell ref="U6:V6"/>
    <mergeCell ref="D8:J8"/>
    <mergeCell ref="M8:O8"/>
    <mergeCell ref="D9:J9"/>
    <mergeCell ref="P9:Q9"/>
    <mergeCell ref="N13:V13"/>
    <mergeCell ref="M14:V14"/>
    <mergeCell ref="M15:V15"/>
  </mergeCells>
  <dataValidations count="1">
    <dataValidation type="decimal" allowBlank="1" showInputMessage="1" showErrorMessage="1" error="This entry must be less than 1000." sqref="G29:G36 O29:P36" xr:uid="{00000000-0002-0000-27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autoPageBreaks="0"/>
  </sheetPr>
  <dimension ref="A5:V40"/>
  <sheetViews>
    <sheetView showGridLines="0" showRowColHeaders="0" showZeros="0" zoomScaleNormal="100" zoomScaleSheetLayoutView="100" workbookViewId="0">
      <selection activeCell="R8" sqref="R8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2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2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9</v>
      </c>
      <c r="Q8" s="106" t="s">
        <v>7</v>
      </c>
      <c r="R8" s="105"/>
      <c r="S8" s="99"/>
      <c r="T8" s="99"/>
      <c r="U8" s="104" t="s">
        <v>2</v>
      </c>
      <c r="V8" s="273">
        <f>'BDC 274'!V9</f>
        <v>0</v>
      </c>
    </row>
    <row r="9" spans="1:22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841"/>
      <c r="Q9" s="841"/>
      <c r="R9" s="111"/>
      <c r="S9" s="323"/>
      <c r="T9" s="97"/>
      <c r="U9" s="97"/>
      <c r="V9" s="173"/>
    </row>
    <row r="10" spans="1:22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841"/>
      <c r="Q10" s="841"/>
      <c r="R10" s="309"/>
      <c r="S10" s="324"/>
      <c r="T10" s="818" t="s">
        <v>189</v>
      </c>
      <c r="U10" s="818"/>
      <c r="V10" s="274">
        <f>'BDC 274'!V10</f>
        <v>0</v>
      </c>
    </row>
    <row r="11" spans="1:22" x14ac:dyDescent="0.2">
      <c r="A11" s="107" t="s">
        <v>89</v>
      </c>
      <c r="B11" s="108"/>
      <c r="C11" s="108"/>
      <c r="D11" s="840">
        <f>'BDC 274'!F12</f>
        <v>0</v>
      </c>
      <c r="E11" s="840"/>
      <c r="F11" s="840"/>
      <c r="G11" s="840"/>
      <c r="H11" s="840"/>
      <c r="I11" s="840"/>
      <c r="J11" s="840"/>
      <c r="K11" s="95"/>
      <c r="L11" s="96"/>
      <c r="M11" s="109" t="s">
        <v>102</v>
      </c>
      <c r="N11" s="112"/>
      <c r="O11" s="172"/>
      <c r="P11" s="96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2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2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115" t="s">
        <v>24</v>
      </c>
      <c r="N13" s="838"/>
      <c r="O13" s="838"/>
      <c r="P13" s="838"/>
      <c r="Q13" s="838"/>
      <c r="R13" s="838"/>
      <c r="S13" s="838"/>
      <c r="T13" s="838"/>
      <c r="U13" s="838"/>
      <c r="V13" s="839"/>
    </row>
    <row r="14" spans="1:22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32"/>
      <c r="N14" s="833"/>
      <c r="O14" s="833"/>
      <c r="P14" s="833"/>
      <c r="Q14" s="833"/>
      <c r="R14" s="833"/>
      <c r="S14" s="833"/>
      <c r="T14" s="833"/>
      <c r="U14" s="833"/>
      <c r="V14" s="834"/>
    </row>
    <row r="15" spans="1:22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35"/>
      <c r="N15" s="836"/>
      <c r="O15" s="836"/>
      <c r="P15" s="836"/>
      <c r="Q15" s="836"/>
      <c r="R15" s="836"/>
      <c r="S15" s="836"/>
      <c r="T15" s="836"/>
      <c r="U15" s="836"/>
      <c r="V15" s="837"/>
    </row>
    <row r="16" spans="1:22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35"/>
      <c r="N16" s="836"/>
      <c r="O16" s="836"/>
      <c r="P16" s="836"/>
      <c r="Q16" s="836"/>
      <c r="R16" s="836"/>
      <c r="S16" s="836"/>
      <c r="T16" s="836"/>
      <c r="U16" s="836"/>
      <c r="V16" s="837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35"/>
      <c r="N17" s="836"/>
      <c r="O17" s="836"/>
      <c r="P17" s="836"/>
      <c r="Q17" s="836"/>
      <c r="R17" s="836"/>
      <c r="S17" s="836"/>
      <c r="T17" s="836"/>
      <c r="U17" s="836"/>
      <c r="V17" s="837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242"/>
      <c r="B29" s="165"/>
      <c r="C29" s="788"/>
      <c r="D29" s="789"/>
      <c r="E29" s="789"/>
      <c r="F29" s="790"/>
      <c r="G29" s="326"/>
      <c r="H29" s="166"/>
      <c r="I29" s="791" t="str">
        <f t="shared" ref="I29:I36" si="0">IF(OR($G29&gt;=40,$G29=0)," ",$H29/176)</f>
        <v xml:space="preserve"> </v>
      </c>
      <c r="J29" s="792"/>
      <c r="K29" s="791" t="str">
        <f t="shared" ref="K29:K36" si="1">IF($G29&gt;=40,$H29*0.45," ")</f>
        <v xml:space="preserve"> </v>
      </c>
      <c r="L29" s="792"/>
      <c r="M29" s="791" t="str">
        <f t="shared" ref="M29:M36" si="2"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3">O29*Q29</f>
        <v>0</v>
      </c>
      <c r="T29" s="793"/>
      <c r="U29" s="805" t="str">
        <f t="shared" ref="U29:U36" si="4">IF(G29=0," ",M29+S29)</f>
        <v xml:space="preserve"> </v>
      </c>
      <c r="V29" s="806"/>
    </row>
    <row r="30" spans="1:22" ht="30" customHeight="1" x14ac:dyDescent="0.2">
      <c r="A30" s="242"/>
      <c r="B30" s="167"/>
      <c r="C30" s="785"/>
      <c r="D30" s="786"/>
      <c r="E30" s="786"/>
      <c r="F30" s="787"/>
      <c r="G30" s="327"/>
      <c r="H30" s="168"/>
      <c r="I30" s="778" t="str">
        <f t="shared" si="0"/>
        <v xml:space="preserve"> </v>
      </c>
      <c r="J30" s="784"/>
      <c r="K30" s="778" t="str">
        <f t="shared" si="1"/>
        <v xml:space="preserve"> </v>
      </c>
      <c r="L30" s="784"/>
      <c r="M30" s="778" t="str">
        <f t="shared" si="2"/>
        <v xml:space="preserve"> </v>
      </c>
      <c r="N30" s="779"/>
      <c r="O30" s="780"/>
      <c r="P30" s="781"/>
      <c r="Q30" s="782"/>
      <c r="R30" s="783"/>
      <c r="S30" s="778">
        <f t="shared" si="3"/>
        <v>0</v>
      </c>
      <c r="T30" s="779"/>
      <c r="U30" s="776" t="str">
        <f t="shared" si="4"/>
        <v xml:space="preserve"> </v>
      </c>
      <c r="V30" s="777"/>
    </row>
    <row r="31" spans="1:22" ht="30" customHeight="1" x14ac:dyDescent="0.2">
      <c r="A31" s="242"/>
      <c r="B31" s="167"/>
      <c r="C31" s="785"/>
      <c r="D31" s="786"/>
      <c r="E31" s="786"/>
      <c r="F31" s="787"/>
      <c r="G31" s="327"/>
      <c r="H31" s="168"/>
      <c r="I31" s="778" t="str">
        <f t="shared" si="0"/>
        <v xml:space="preserve"> </v>
      </c>
      <c r="J31" s="784"/>
      <c r="K31" s="778" t="str">
        <f t="shared" si="1"/>
        <v xml:space="preserve"> </v>
      </c>
      <c r="L31" s="784"/>
      <c r="M31" s="778" t="str">
        <f t="shared" si="2"/>
        <v xml:space="preserve"> </v>
      </c>
      <c r="N31" s="779"/>
      <c r="O31" s="780"/>
      <c r="P31" s="781"/>
      <c r="Q31" s="782"/>
      <c r="R31" s="783"/>
      <c r="S31" s="778">
        <f t="shared" si="3"/>
        <v>0</v>
      </c>
      <c r="T31" s="779"/>
      <c r="U31" s="776" t="str">
        <f t="shared" si="4"/>
        <v xml:space="preserve"> </v>
      </c>
      <c r="V31" s="777"/>
    </row>
    <row r="32" spans="1:22" ht="30" customHeight="1" x14ac:dyDescent="0.2">
      <c r="A32" s="242"/>
      <c r="B32" s="167"/>
      <c r="C32" s="785"/>
      <c r="D32" s="786"/>
      <c r="E32" s="786"/>
      <c r="F32" s="787"/>
      <c r="G32" s="327"/>
      <c r="H32" s="168"/>
      <c r="I32" s="778" t="str">
        <f t="shared" si="0"/>
        <v xml:space="preserve"> </v>
      </c>
      <c r="J32" s="784"/>
      <c r="K32" s="778" t="str">
        <f t="shared" si="1"/>
        <v xml:space="preserve"> </v>
      </c>
      <c r="L32" s="784"/>
      <c r="M32" s="778" t="str">
        <f t="shared" si="2"/>
        <v xml:space="preserve"> </v>
      </c>
      <c r="N32" s="779"/>
      <c r="O32" s="780"/>
      <c r="P32" s="781"/>
      <c r="Q32" s="782"/>
      <c r="R32" s="783"/>
      <c r="S32" s="778">
        <f t="shared" si="3"/>
        <v>0</v>
      </c>
      <c r="T32" s="779"/>
      <c r="U32" s="776" t="str">
        <f t="shared" si="4"/>
        <v xml:space="preserve"> </v>
      </c>
      <c r="V32" s="777"/>
    </row>
    <row r="33" spans="1:22" ht="30" customHeight="1" x14ac:dyDescent="0.2">
      <c r="A33" s="242"/>
      <c r="B33" s="167"/>
      <c r="C33" s="785"/>
      <c r="D33" s="786"/>
      <c r="E33" s="786"/>
      <c r="F33" s="787"/>
      <c r="G33" s="327"/>
      <c r="H33" s="168"/>
      <c r="I33" s="778" t="str">
        <f t="shared" si="0"/>
        <v xml:space="preserve"> </v>
      </c>
      <c r="J33" s="784"/>
      <c r="K33" s="778" t="str">
        <f t="shared" si="1"/>
        <v xml:space="preserve"> </v>
      </c>
      <c r="L33" s="784"/>
      <c r="M33" s="778" t="str">
        <f t="shared" si="2"/>
        <v xml:space="preserve"> </v>
      </c>
      <c r="N33" s="779"/>
      <c r="O33" s="780"/>
      <c r="P33" s="781"/>
      <c r="Q33" s="782"/>
      <c r="R33" s="783"/>
      <c r="S33" s="778">
        <f t="shared" si="3"/>
        <v>0</v>
      </c>
      <c r="T33" s="779"/>
      <c r="U33" s="776" t="str">
        <f t="shared" si="4"/>
        <v xml:space="preserve"> </v>
      </c>
      <c r="V33" s="777"/>
    </row>
    <row r="34" spans="1:22" ht="30" customHeight="1" x14ac:dyDescent="0.2">
      <c r="A34" s="242"/>
      <c r="B34" s="167"/>
      <c r="C34" s="785"/>
      <c r="D34" s="786"/>
      <c r="E34" s="786"/>
      <c r="F34" s="787"/>
      <c r="G34" s="327"/>
      <c r="H34" s="168"/>
      <c r="I34" s="778" t="str">
        <f t="shared" si="0"/>
        <v xml:space="preserve"> </v>
      </c>
      <c r="J34" s="784"/>
      <c r="K34" s="778" t="str">
        <f t="shared" si="1"/>
        <v xml:space="preserve"> </v>
      </c>
      <c r="L34" s="784"/>
      <c r="M34" s="778" t="str">
        <f t="shared" si="2"/>
        <v xml:space="preserve"> </v>
      </c>
      <c r="N34" s="779"/>
      <c r="O34" s="780"/>
      <c r="P34" s="781"/>
      <c r="Q34" s="782"/>
      <c r="R34" s="783"/>
      <c r="S34" s="778">
        <f t="shared" si="3"/>
        <v>0</v>
      </c>
      <c r="T34" s="779"/>
      <c r="U34" s="776" t="str">
        <f t="shared" si="4"/>
        <v xml:space="preserve"> </v>
      </c>
      <c r="V34" s="777"/>
    </row>
    <row r="35" spans="1:22" ht="30" customHeight="1" x14ac:dyDescent="0.2">
      <c r="A35" s="242"/>
      <c r="B35" s="167"/>
      <c r="C35" s="785"/>
      <c r="D35" s="786"/>
      <c r="E35" s="786"/>
      <c r="F35" s="787"/>
      <c r="G35" s="327"/>
      <c r="H35" s="168"/>
      <c r="I35" s="778" t="str">
        <f t="shared" si="0"/>
        <v xml:space="preserve"> </v>
      </c>
      <c r="J35" s="784"/>
      <c r="K35" s="778" t="str">
        <f t="shared" si="1"/>
        <v xml:space="preserve"> </v>
      </c>
      <c r="L35" s="784"/>
      <c r="M35" s="778" t="str">
        <f t="shared" si="2"/>
        <v xml:space="preserve"> </v>
      </c>
      <c r="N35" s="779"/>
      <c r="O35" s="780"/>
      <c r="P35" s="781"/>
      <c r="Q35" s="782"/>
      <c r="R35" s="783"/>
      <c r="S35" s="778">
        <f t="shared" si="3"/>
        <v>0</v>
      </c>
      <c r="T35" s="779"/>
      <c r="U35" s="776" t="str">
        <f t="shared" si="4"/>
        <v xml:space="preserve"> </v>
      </c>
      <c r="V35" s="777"/>
    </row>
    <row r="36" spans="1:22" ht="30" customHeight="1" x14ac:dyDescent="0.2">
      <c r="A36" s="242"/>
      <c r="B36" s="167"/>
      <c r="C36" s="785"/>
      <c r="D36" s="786"/>
      <c r="E36" s="786"/>
      <c r="F36" s="787"/>
      <c r="G36" s="327"/>
      <c r="H36" s="168"/>
      <c r="I36" s="778" t="str">
        <f t="shared" si="0"/>
        <v xml:space="preserve"> </v>
      </c>
      <c r="J36" s="784"/>
      <c r="K36" s="778" t="str">
        <f t="shared" si="1"/>
        <v xml:space="preserve"> </v>
      </c>
      <c r="L36" s="784"/>
      <c r="M36" s="778" t="str">
        <f t="shared" si="2"/>
        <v xml:space="preserve"> </v>
      </c>
      <c r="N36" s="779"/>
      <c r="O36" s="780"/>
      <c r="P36" s="781"/>
      <c r="Q36" s="782"/>
      <c r="R36" s="783"/>
      <c r="S36" s="778">
        <f t="shared" si="3"/>
        <v>0</v>
      </c>
      <c r="T36" s="779"/>
      <c r="U36" s="776" t="str">
        <f t="shared" si="4"/>
        <v xml:space="preserve"> </v>
      </c>
      <c r="V36" s="777"/>
    </row>
    <row r="37" spans="1:22" ht="15.75" thickBot="1" x14ac:dyDescent="0.25">
      <c r="A37" s="844" t="s">
        <v>247</v>
      </c>
      <c r="B37" s="845"/>
      <c r="C37" s="845"/>
      <c r="D37" s="845"/>
      <c r="E37" s="845"/>
      <c r="F37" s="845"/>
      <c r="G37" s="845"/>
      <c r="H37" s="845"/>
      <c r="I37" s="845"/>
      <c r="J37" s="845"/>
      <c r="K37" s="845"/>
      <c r="L37" s="845"/>
      <c r="M37" s="845"/>
      <c r="N37" s="845"/>
      <c r="O37" s="845"/>
      <c r="P37" s="845"/>
      <c r="Q37" s="845"/>
      <c r="R37" s="845"/>
      <c r="S37" s="845"/>
      <c r="T37" s="846"/>
      <c r="U37" s="842">
        <f>'BDC 124E (10)'!U37</f>
        <v>0</v>
      </c>
      <c r="V37" s="843"/>
    </row>
    <row r="38" spans="1:22" ht="16.5" thickTop="1" thickBot="1" x14ac:dyDescent="0.25">
      <c r="A38" s="847" t="s">
        <v>69</v>
      </c>
      <c r="B38" s="848"/>
      <c r="C38" s="848"/>
      <c r="D38" s="848"/>
      <c r="E38" s="848"/>
      <c r="F38" s="848"/>
      <c r="G38" s="848"/>
      <c r="H38" s="169"/>
      <c r="I38" s="169"/>
      <c r="J38" s="169"/>
      <c r="K38" s="770" t="s">
        <v>248</v>
      </c>
      <c r="L38" s="770"/>
      <c r="M38" s="770"/>
      <c r="N38" s="770"/>
      <c r="O38" s="770"/>
      <c r="P38" s="770"/>
      <c r="Q38" s="770"/>
      <c r="R38" s="770"/>
      <c r="S38" s="770"/>
      <c r="T38" s="771"/>
      <c r="U38" s="772">
        <f>SUM(U29:U37)</f>
        <v>0</v>
      </c>
      <c r="V38" s="773"/>
    </row>
    <row r="39" spans="1:22" ht="15.75" thickTop="1" x14ac:dyDescent="0.2">
      <c r="A39" s="170" t="s">
        <v>273</v>
      </c>
      <c r="B39" s="9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</sheetData>
  <sheetProtection algorithmName="SHA-512" hashValue="6hluydh8z0fJf86IZ8XfMZF6PjcGXtbzSP6uKwLSyJL7MQTQOnx+BwL+CSU3jTECvaoXcVpJRiqVF3fqjd+GqQ==" saltValue="rPg/FgHvV11TzdBhij8hyQ==" spinCount="100000" sheet="1" objects="1" scenarios="1" selectLockedCells="1"/>
  <mergeCells count="105">
    <mergeCell ref="S36:T36"/>
    <mergeCell ref="U36:V36"/>
    <mergeCell ref="A37:T37"/>
    <mergeCell ref="U37:V37"/>
    <mergeCell ref="A38:G38"/>
    <mergeCell ref="K38:T38"/>
    <mergeCell ref="U38:V38"/>
    <mergeCell ref="C36:F36"/>
    <mergeCell ref="I36:J36"/>
    <mergeCell ref="K36:L36"/>
    <mergeCell ref="M36:N36"/>
    <mergeCell ref="O36:P36"/>
    <mergeCell ref="Q36:R36"/>
    <mergeCell ref="S34:T34"/>
    <mergeCell ref="U34:V34"/>
    <mergeCell ref="C35:F35"/>
    <mergeCell ref="I35:J35"/>
    <mergeCell ref="K35:L35"/>
    <mergeCell ref="M35:N35"/>
    <mergeCell ref="O35:P35"/>
    <mergeCell ref="Q35:R35"/>
    <mergeCell ref="S35:T35"/>
    <mergeCell ref="U35:V35"/>
    <mergeCell ref="C34:F34"/>
    <mergeCell ref="I34:J34"/>
    <mergeCell ref="K34:L34"/>
    <mergeCell ref="M34:N34"/>
    <mergeCell ref="O34:P34"/>
    <mergeCell ref="Q34:R34"/>
    <mergeCell ref="S32:T32"/>
    <mergeCell ref="U32:V32"/>
    <mergeCell ref="C33:F33"/>
    <mergeCell ref="I33:J33"/>
    <mergeCell ref="K33:L33"/>
    <mergeCell ref="M33:N33"/>
    <mergeCell ref="O33:P33"/>
    <mergeCell ref="Q33:R33"/>
    <mergeCell ref="S33:T33"/>
    <mergeCell ref="U33:V33"/>
    <mergeCell ref="C32:F32"/>
    <mergeCell ref="I32:J32"/>
    <mergeCell ref="K32:L32"/>
    <mergeCell ref="M32:N32"/>
    <mergeCell ref="O32:P32"/>
    <mergeCell ref="Q32:R32"/>
    <mergeCell ref="C30:F30"/>
    <mergeCell ref="I30:J30"/>
    <mergeCell ref="K30:L30"/>
    <mergeCell ref="M30:N30"/>
    <mergeCell ref="O30:P30"/>
    <mergeCell ref="Q30:R30"/>
    <mergeCell ref="S30:T30"/>
    <mergeCell ref="U30:V30"/>
    <mergeCell ref="C31:F31"/>
    <mergeCell ref="I31:J31"/>
    <mergeCell ref="K31:L31"/>
    <mergeCell ref="M31:N31"/>
    <mergeCell ref="O31:P31"/>
    <mergeCell ref="Q31:R31"/>
    <mergeCell ref="S31:T31"/>
    <mergeCell ref="U31:V31"/>
    <mergeCell ref="I27:J27"/>
    <mergeCell ref="K27:L27"/>
    <mergeCell ref="M27:N27"/>
    <mergeCell ref="S27:T27"/>
    <mergeCell ref="U27:V27"/>
    <mergeCell ref="C29:F29"/>
    <mergeCell ref="I29:J29"/>
    <mergeCell ref="K29:L29"/>
    <mergeCell ref="M29:N29"/>
    <mergeCell ref="O29:P29"/>
    <mergeCell ref="Q29:R29"/>
    <mergeCell ref="S29:T29"/>
    <mergeCell ref="U29:V29"/>
    <mergeCell ref="I26:J26"/>
    <mergeCell ref="K26:L26"/>
    <mergeCell ref="M26:N26"/>
    <mergeCell ref="Q26:R26"/>
    <mergeCell ref="S26:T26"/>
    <mergeCell ref="U26:V26"/>
    <mergeCell ref="I25:J25"/>
    <mergeCell ref="K25:L25"/>
    <mergeCell ref="M25:N25"/>
    <mergeCell ref="Q25:R25"/>
    <mergeCell ref="S25:T25"/>
    <mergeCell ref="U25:V25"/>
    <mergeCell ref="M16:V16"/>
    <mergeCell ref="M17:V17"/>
    <mergeCell ref="M24:N24"/>
    <mergeCell ref="U24:V24"/>
    <mergeCell ref="D10:J10"/>
    <mergeCell ref="P10:Q10"/>
    <mergeCell ref="T10:U10"/>
    <mergeCell ref="D11:J11"/>
    <mergeCell ref="Q11:R11"/>
    <mergeCell ref="S11:T11"/>
    <mergeCell ref="A6:K6"/>
    <mergeCell ref="U6:V6"/>
    <mergeCell ref="D8:J8"/>
    <mergeCell ref="M8:O8"/>
    <mergeCell ref="D9:J9"/>
    <mergeCell ref="P9:Q9"/>
    <mergeCell ref="N13:V13"/>
    <mergeCell ref="M14:V14"/>
    <mergeCell ref="M15:V15"/>
  </mergeCells>
  <dataValidations count="1">
    <dataValidation type="decimal" allowBlank="1" showInputMessage="1" showErrorMessage="1" error="This entry must be less than 1000." sqref="G29:G36 O29:P36" xr:uid="{00000000-0002-0000-28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pageSetUpPr autoPageBreaks="0"/>
  </sheetPr>
  <dimension ref="A5:V39"/>
  <sheetViews>
    <sheetView showGridLines="0" showRowColHeaders="0" showZeros="0" zoomScaleNormal="100" zoomScaleSheetLayoutView="100" workbookViewId="0">
      <selection activeCell="N13" sqref="N13:V13"/>
    </sheetView>
  </sheetViews>
  <sheetFormatPr defaultColWidth="11.42578125" defaultRowHeight="15" x14ac:dyDescent="0.2"/>
  <cols>
    <col min="1" max="1" width="7.7109375" style="93" customWidth="1"/>
    <col min="2" max="2" width="6.140625" style="93" customWidth="1"/>
    <col min="3" max="5" width="6.42578125" style="93" customWidth="1"/>
    <col min="6" max="6" width="5.85546875" style="93" customWidth="1"/>
    <col min="7" max="7" width="7" style="93" customWidth="1"/>
    <col min="8" max="8" width="10.5703125" style="93" customWidth="1"/>
    <col min="9" max="9" width="5.140625" style="93" customWidth="1"/>
    <col min="10" max="11" width="5.28515625" style="93" customWidth="1"/>
    <col min="12" max="12" width="5.5703125" style="93" customWidth="1"/>
    <col min="13" max="13" width="8.42578125" style="93" customWidth="1"/>
    <col min="14" max="14" width="4" style="93" customWidth="1"/>
    <col min="15" max="15" width="6.7109375" style="93" customWidth="1"/>
    <col min="16" max="16" width="3.7109375" style="93" customWidth="1"/>
    <col min="17" max="17" width="5.5703125" style="93" customWidth="1"/>
    <col min="18" max="18" width="3.42578125" style="93" customWidth="1"/>
    <col min="19" max="19" width="6.140625" style="93" customWidth="1"/>
    <col min="20" max="20" width="6.85546875" style="93" customWidth="1"/>
    <col min="21" max="21" width="6.140625" style="93" customWidth="1"/>
    <col min="22" max="22" width="11.85546875" style="93" customWidth="1"/>
    <col min="23" max="16384" width="11.42578125" style="93"/>
  </cols>
  <sheetData>
    <row r="5" spans="1:22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1.2" customHeight="1" x14ac:dyDescent="0.3">
      <c r="A6" s="816" t="s">
        <v>172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96"/>
      <c r="M6" s="96"/>
      <c r="N6" s="96"/>
      <c r="O6" s="96"/>
      <c r="P6" s="96"/>
      <c r="Q6" s="96"/>
      <c r="R6" s="96"/>
      <c r="S6" s="96"/>
      <c r="T6" s="102" t="s">
        <v>0</v>
      </c>
      <c r="U6" s="812">
        <f>'BDC 274'!U7</f>
        <v>0</v>
      </c>
      <c r="V6" s="812"/>
    </row>
    <row r="7" spans="1:22" ht="3.75" customHeight="1" thickBot="1" x14ac:dyDescent="0.25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8" customHeight="1" thickTop="1" x14ac:dyDescent="0.2">
      <c r="A8" s="103" t="s">
        <v>87</v>
      </c>
      <c r="B8" s="99"/>
      <c r="C8" s="99"/>
      <c r="D8" s="814">
        <f>'BDC 274'!F9</f>
        <v>0</v>
      </c>
      <c r="E8" s="814"/>
      <c r="F8" s="814"/>
      <c r="G8" s="814"/>
      <c r="H8" s="814"/>
      <c r="I8" s="814"/>
      <c r="J8" s="814"/>
      <c r="K8" s="94"/>
      <c r="L8" s="99"/>
      <c r="M8" s="813" t="s">
        <v>34</v>
      </c>
      <c r="N8" s="813"/>
      <c r="O8" s="813"/>
      <c r="P8" s="322">
        <v>10</v>
      </c>
      <c r="Q8" s="106" t="s">
        <v>7</v>
      </c>
      <c r="R8" s="322">
        <v>10</v>
      </c>
      <c r="S8" s="99"/>
      <c r="T8" s="99"/>
      <c r="U8" s="104" t="s">
        <v>2</v>
      </c>
      <c r="V8" s="273">
        <f>'BDC 274'!V9</f>
        <v>0</v>
      </c>
    </row>
    <row r="9" spans="1:22" x14ac:dyDescent="0.2">
      <c r="A9" s="107" t="s">
        <v>88</v>
      </c>
      <c r="B9" s="108"/>
      <c r="C9" s="97"/>
      <c r="D9" s="815">
        <f>'BDC 274'!F10</f>
        <v>0</v>
      </c>
      <c r="E9" s="815"/>
      <c r="F9" s="815"/>
      <c r="G9" s="815"/>
      <c r="H9" s="815"/>
      <c r="I9" s="815"/>
      <c r="J9" s="815"/>
      <c r="K9" s="95"/>
      <c r="L9" s="96"/>
      <c r="M9" s="109" t="s">
        <v>100</v>
      </c>
      <c r="N9" s="110"/>
      <c r="O9" s="171"/>
      <c r="P9" s="841"/>
      <c r="Q9" s="841"/>
      <c r="R9" s="111"/>
      <c r="S9" s="323"/>
      <c r="T9" s="97"/>
      <c r="U9" s="97"/>
      <c r="V9" s="173"/>
    </row>
    <row r="10" spans="1:22" x14ac:dyDescent="0.2">
      <c r="A10" s="100"/>
      <c r="B10" s="97"/>
      <c r="C10" s="97"/>
      <c r="D10" s="815">
        <f>'BDC 274'!F11</f>
        <v>0</v>
      </c>
      <c r="E10" s="815"/>
      <c r="F10" s="815"/>
      <c r="G10" s="815"/>
      <c r="H10" s="815"/>
      <c r="I10" s="815"/>
      <c r="J10" s="815"/>
      <c r="K10" s="95"/>
      <c r="L10" s="96"/>
      <c r="M10" s="109" t="s">
        <v>101</v>
      </c>
      <c r="N10" s="110"/>
      <c r="O10" s="171"/>
      <c r="P10" s="841"/>
      <c r="Q10" s="841"/>
      <c r="R10" s="309"/>
      <c r="S10" s="324"/>
      <c r="T10" s="818" t="s">
        <v>189</v>
      </c>
      <c r="U10" s="818"/>
      <c r="V10" s="274">
        <f>'BDC 274'!V10</f>
        <v>0</v>
      </c>
    </row>
    <row r="11" spans="1:22" x14ac:dyDescent="0.2">
      <c r="A11" s="107" t="s">
        <v>89</v>
      </c>
      <c r="B11" s="108"/>
      <c r="C11" s="108"/>
      <c r="D11" s="840">
        <f>'BDC 274'!F12</f>
        <v>0</v>
      </c>
      <c r="E11" s="840"/>
      <c r="F11" s="840"/>
      <c r="G11" s="840"/>
      <c r="H11" s="840"/>
      <c r="I11" s="840"/>
      <c r="J11" s="840"/>
      <c r="K11" s="95"/>
      <c r="L11" s="96"/>
      <c r="M11" s="109" t="s">
        <v>102</v>
      </c>
      <c r="N11" s="112"/>
      <c r="O11" s="172"/>
      <c r="Q11" s="818" t="s">
        <v>16</v>
      </c>
      <c r="R11" s="818"/>
      <c r="S11" s="546">
        <f>'BDC 274'!S11</f>
        <v>0</v>
      </c>
      <c r="T11" s="546"/>
      <c r="U11" s="269" t="s">
        <v>4</v>
      </c>
      <c r="V11" s="275">
        <f>'BDC 274'!V11</f>
        <v>0</v>
      </c>
    </row>
    <row r="12" spans="1:22" ht="7.5" customHeight="1" thickBot="1" x14ac:dyDescent="0.25">
      <c r="A12" s="100"/>
      <c r="B12" s="97"/>
      <c r="C12" s="97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97"/>
      <c r="O12" s="97"/>
      <c r="P12" s="97"/>
      <c r="Q12" s="97"/>
      <c r="R12" s="97"/>
      <c r="S12" s="97"/>
      <c r="T12" s="97"/>
      <c r="U12" s="97"/>
      <c r="V12" s="101"/>
    </row>
    <row r="13" spans="1:22" ht="15.75" thickTop="1" x14ac:dyDescent="0.2">
      <c r="A13" s="113" t="s">
        <v>30</v>
      </c>
      <c r="B13" s="114" t="s">
        <v>35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115" t="s">
        <v>24</v>
      </c>
      <c r="N13" s="838"/>
      <c r="O13" s="838"/>
      <c r="P13" s="838"/>
      <c r="Q13" s="838"/>
      <c r="R13" s="838"/>
      <c r="S13" s="838"/>
      <c r="T13" s="838"/>
      <c r="U13" s="838"/>
      <c r="V13" s="839"/>
    </row>
    <row r="14" spans="1:22" x14ac:dyDescent="0.2">
      <c r="A14" s="116" t="s">
        <v>31</v>
      </c>
      <c r="B14" s="109" t="s">
        <v>232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832"/>
      <c r="N14" s="833"/>
      <c r="O14" s="833"/>
      <c r="P14" s="833"/>
      <c r="Q14" s="833"/>
      <c r="R14" s="833"/>
      <c r="S14" s="833"/>
      <c r="T14" s="833"/>
      <c r="U14" s="833"/>
      <c r="V14" s="834"/>
    </row>
    <row r="15" spans="1:22" x14ac:dyDescent="0.2">
      <c r="A15" s="116"/>
      <c r="B15" s="117" t="s">
        <v>36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835"/>
      <c r="N15" s="836"/>
      <c r="O15" s="836"/>
      <c r="P15" s="836"/>
      <c r="Q15" s="836"/>
      <c r="R15" s="836"/>
      <c r="S15" s="836"/>
      <c r="T15" s="836"/>
      <c r="U15" s="836"/>
      <c r="V15" s="837"/>
    </row>
    <row r="16" spans="1:22" x14ac:dyDescent="0.2">
      <c r="A16" s="116" t="s">
        <v>32</v>
      </c>
      <c r="B16" s="109" t="s">
        <v>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835"/>
      <c r="N16" s="836"/>
      <c r="O16" s="836"/>
      <c r="P16" s="836"/>
      <c r="Q16" s="836"/>
      <c r="R16" s="836"/>
      <c r="S16" s="836"/>
      <c r="T16" s="836"/>
      <c r="U16" s="836"/>
      <c r="V16" s="837"/>
    </row>
    <row r="17" spans="1:22" x14ac:dyDescent="0.2">
      <c r="A17" s="116" t="s">
        <v>37</v>
      </c>
      <c r="B17" s="109" t="s">
        <v>78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835"/>
      <c r="N17" s="836"/>
      <c r="O17" s="836"/>
      <c r="P17" s="836"/>
      <c r="Q17" s="836"/>
      <c r="R17" s="836"/>
      <c r="S17" s="836"/>
      <c r="T17" s="836"/>
      <c r="U17" s="836"/>
      <c r="V17" s="837"/>
    </row>
    <row r="18" spans="1:22" ht="6.75" customHeight="1" x14ac:dyDescent="0.2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20"/>
      <c r="M18" s="119"/>
      <c r="N18" s="119"/>
      <c r="O18" s="119"/>
      <c r="P18" s="119"/>
      <c r="Q18" s="119"/>
      <c r="R18" s="119"/>
      <c r="S18" s="119"/>
      <c r="T18" s="119"/>
      <c r="U18" s="119"/>
      <c r="V18" s="121"/>
    </row>
    <row r="19" spans="1:22" x14ac:dyDescent="0.2">
      <c r="A19" s="122">
        <v>1</v>
      </c>
      <c r="B19" s="123">
        <v>2</v>
      </c>
      <c r="C19" s="124">
        <v>3</v>
      </c>
      <c r="D19" s="125"/>
      <c r="E19" s="125"/>
      <c r="F19" s="126"/>
      <c r="G19" s="127">
        <v>4</v>
      </c>
      <c r="H19" s="123">
        <v>5</v>
      </c>
      <c r="I19" s="124">
        <v>6</v>
      </c>
      <c r="J19" s="126"/>
      <c r="K19" s="124">
        <v>7</v>
      </c>
      <c r="L19" s="126"/>
      <c r="M19" s="124">
        <v>8</v>
      </c>
      <c r="N19" s="128"/>
      <c r="O19" s="125">
        <v>9</v>
      </c>
      <c r="P19" s="126"/>
      <c r="Q19" s="124">
        <v>10</v>
      </c>
      <c r="R19" s="126"/>
      <c r="S19" s="124">
        <v>11</v>
      </c>
      <c r="T19" s="128"/>
      <c r="U19" s="125">
        <v>12</v>
      </c>
      <c r="V19" s="128"/>
    </row>
    <row r="20" spans="1:22" ht="7.5" customHeight="1" x14ac:dyDescent="0.2">
      <c r="A20" s="129"/>
      <c r="B20" s="130"/>
      <c r="C20" s="131"/>
      <c r="D20" s="132"/>
      <c r="E20" s="132"/>
      <c r="F20" s="133"/>
      <c r="G20" s="109"/>
      <c r="H20" s="134"/>
      <c r="I20" s="135"/>
      <c r="J20" s="136"/>
      <c r="K20" s="135"/>
      <c r="L20" s="136"/>
      <c r="M20" s="135"/>
      <c r="N20" s="137"/>
      <c r="O20" s="138"/>
      <c r="P20" s="136"/>
      <c r="Q20" s="135"/>
      <c r="R20" s="136"/>
      <c r="S20" s="135"/>
      <c r="T20" s="137"/>
      <c r="U20" s="138"/>
      <c r="V20" s="137"/>
    </row>
    <row r="21" spans="1:22" ht="12" customHeight="1" x14ac:dyDescent="0.2">
      <c r="A21" s="139" t="s">
        <v>237</v>
      </c>
      <c r="B21" s="140" t="s">
        <v>38</v>
      </c>
      <c r="C21" s="141" t="s">
        <v>103</v>
      </c>
      <c r="D21" s="142"/>
      <c r="E21" s="142"/>
      <c r="F21" s="143"/>
      <c r="G21" s="144" t="s">
        <v>21</v>
      </c>
      <c r="H21" s="145" t="s">
        <v>39</v>
      </c>
      <c r="I21" s="146" t="s">
        <v>144</v>
      </c>
      <c r="J21" s="147"/>
      <c r="K21" s="146" t="s">
        <v>40</v>
      </c>
      <c r="L21" s="147"/>
      <c r="M21" s="146" t="s">
        <v>41</v>
      </c>
      <c r="N21" s="148"/>
      <c r="O21" s="149" t="s">
        <v>42</v>
      </c>
      <c r="P21" s="147"/>
      <c r="Q21" s="146" t="s">
        <v>43</v>
      </c>
      <c r="R21" s="147"/>
      <c r="S21" s="146" t="s">
        <v>44</v>
      </c>
      <c r="T21" s="148"/>
      <c r="U21" s="142" t="s">
        <v>20</v>
      </c>
      <c r="V21" s="150"/>
    </row>
    <row r="22" spans="1:22" ht="12" customHeight="1" x14ac:dyDescent="0.2">
      <c r="A22" s="377" t="s">
        <v>240</v>
      </c>
      <c r="B22" s="140" t="s">
        <v>45</v>
      </c>
      <c r="C22" s="141" t="s">
        <v>46</v>
      </c>
      <c r="D22" s="142"/>
      <c r="E22" s="142"/>
      <c r="F22" s="143"/>
      <c r="G22" s="144" t="s">
        <v>47</v>
      </c>
      <c r="H22" s="145" t="s">
        <v>48</v>
      </c>
      <c r="I22" s="146" t="s">
        <v>145</v>
      </c>
      <c r="J22" s="147"/>
      <c r="K22" s="146" t="s">
        <v>49</v>
      </c>
      <c r="L22" s="147"/>
      <c r="M22" s="146" t="s">
        <v>22</v>
      </c>
      <c r="N22" s="148"/>
      <c r="O22" s="149" t="s">
        <v>50</v>
      </c>
      <c r="P22" s="147"/>
      <c r="Q22" s="146" t="s">
        <v>50</v>
      </c>
      <c r="R22" s="147"/>
      <c r="S22" s="146" t="s">
        <v>50</v>
      </c>
      <c r="T22" s="148"/>
      <c r="U22" s="142" t="s">
        <v>41</v>
      </c>
      <c r="V22" s="150"/>
    </row>
    <row r="23" spans="1:22" ht="12" customHeight="1" x14ac:dyDescent="0.2">
      <c r="A23" s="241" t="s">
        <v>242</v>
      </c>
      <c r="B23" s="140" t="s">
        <v>51</v>
      </c>
      <c r="C23" s="146"/>
      <c r="D23" s="149"/>
      <c r="E23" s="149"/>
      <c r="F23" s="147"/>
      <c r="G23" s="144" t="s">
        <v>52</v>
      </c>
      <c r="H23" s="151"/>
      <c r="I23" s="146"/>
      <c r="J23" s="147"/>
      <c r="K23" s="146"/>
      <c r="L23" s="147"/>
      <c r="M23" s="146"/>
      <c r="N23" s="148"/>
      <c r="O23" s="149" t="s">
        <v>21</v>
      </c>
      <c r="P23" s="147"/>
      <c r="Q23" s="146" t="s">
        <v>29</v>
      </c>
      <c r="R23" s="147"/>
      <c r="S23" s="146" t="s">
        <v>29</v>
      </c>
      <c r="T23" s="148"/>
      <c r="U23" s="142" t="s">
        <v>29</v>
      </c>
      <c r="V23" s="150"/>
    </row>
    <row r="24" spans="1:22" ht="12" customHeight="1" x14ac:dyDescent="0.2">
      <c r="A24" s="139" t="s">
        <v>53</v>
      </c>
      <c r="B24" s="140" t="s">
        <v>54</v>
      </c>
      <c r="C24" s="152" t="s">
        <v>74</v>
      </c>
      <c r="D24" s="153"/>
      <c r="E24" s="153"/>
      <c r="F24" s="154"/>
      <c r="G24" s="144" t="s">
        <v>55</v>
      </c>
      <c r="H24" s="151"/>
      <c r="I24" s="146" t="s">
        <v>56</v>
      </c>
      <c r="J24" s="147"/>
      <c r="K24" s="146" t="s">
        <v>57</v>
      </c>
      <c r="L24" s="147"/>
      <c r="M24" s="796" t="s">
        <v>58</v>
      </c>
      <c r="N24" s="797"/>
      <c r="O24" s="149"/>
      <c r="P24" s="147"/>
      <c r="Q24" s="146"/>
      <c r="R24" s="147"/>
      <c r="S24" s="146"/>
      <c r="T24" s="148"/>
      <c r="U24" s="774" t="s">
        <v>104</v>
      </c>
      <c r="V24" s="797"/>
    </row>
    <row r="25" spans="1:22" ht="12" customHeight="1" x14ac:dyDescent="0.2">
      <c r="A25" s="377" t="s">
        <v>241</v>
      </c>
      <c r="B25" s="140" t="s">
        <v>59</v>
      </c>
      <c r="C25" s="152" t="s">
        <v>60</v>
      </c>
      <c r="D25" s="153"/>
      <c r="E25" s="153"/>
      <c r="F25" s="154"/>
      <c r="G25" s="109"/>
      <c r="H25" s="151"/>
      <c r="I25" s="796" t="s">
        <v>61</v>
      </c>
      <c r="J25" s="798"/>
      <c r="K25" s="796" t="s">
        <v>61</v>
      </c>
      <c r="L25" s="798"/>
      <c r="M25" s="796" t="s">
        <v>105</v>
      </c>
      <c r="N25" s="797"/>
      <c r="O25" s="149"/>
      <c r="P25" s="147"/>
      <c r="Q25" s="796" t="s">
        <v>77</v>
      </c>
      <c r="R25" s="798"/>
      <c r="S25" s="796" t="s">
        <v>62</v>
      </c>
      <c r="T25" s="775"/>
      <c r="U25" s="774" t="s">
        <v>70</v>
      </c>
      <c r="V25" s="775"/>
    </row>
    <row r="26" spans="1:22" ht="12" customHeight="1" x14ac:dyDescent="0.2">
      <c r="A26" s="241" t="s">
        <v>238</v>
      </c>
      <c r="B26" s="144" t="s">
        <v>63</v>
      </c>
      <c r="C26" s="152" t="s">
        <v>75</v>
      </c>
      <c r="D26" s="153"/>
      <c r="E26" s="153"/>
      <c r="F26" s="154"/>
      <c r="G26" s="96"/>
      <c r="H26" s="161"/>
      <c r="I26" s="796" t="s">
        <v>73</v>
      </c>
      <c r="J26" s="798"/>
      <c r="K26" s="796" t="s">
        <v>71</v>
      </c>
      <c r="L26" s="798"/>
      <c r="M26" s="796" t="s">
        <v>71</v>
      </c>
      <c r="N26" s="797"/>
      <c r="O26" s="149"/>
      <c r="P26" s="147"/>
      <c r="Q26" s="796" t="s">
        <v>64</v>
      </c>
      <c r="R26" s="798"/>
      <c r="S26" s="796" t="s">
        <v>71</v>
      </c>
      <c r="T26" s="775"/>
      <c r="U26" s="774" t="s">
        <v>65</v>
      </c>
      <c r="V26" s="775"/>
    </row>
    <row r="27" spans="1:22" ht="12" customHeight="1" x14ac:dyDescent="0.2">
      <c r="A27" s="139" t="s">
        <v>239</v>
      </c>
      <c r="B27" s="144"/>
      <c r="C27" s="152" t="s">
        <v>66</v>
      </c>
      <c r="D27" s="153"/>
      <c r="E27" s="153"/>
      <c r="F27" s="154"/>
      <c r="G27" s="96"/>
      <c r="H27" s="161"/>
      <c r="I27" s="796" t="s">
        <v>76</v>
      </c>
      <c r="J27" s="798"/>
      <c r="K27" s="799">
        <v>0.45</v>
      </c>
      <c r="L27" s="798"/>
      <c r="M27" s="796" t="s">
        <v>72</v>
      </c>
      <c r="N27" s="797"/>
      <c r="O27" s="149"/>
      <c r="P27" s="147"/>
      <c r="Q27" s="146"/>
      <c r="R27" s="147"/>
      <c r="S27" s="796" t="s">
        <v>67</v>
      </c>
      <c r="T27" s="775"/>
      <c r="U27" s="774" t="s">
        <v>68</v>
      </c>
      <c r="V27" s="775"/>
    </row>
    <row r="28" spans="1:22" ht="7.5" customHeight="1" thickBot="1" x14ac:dyDescent="0.25">
      <c r="A28" s="163"/>
      <c r="B28" s="144"/>
      <c r="C28" s="152"/>
      <c r="D28" s="153"/>
      <c r="E28" s="153"/>
      <c r="F28" s="154"/>
      <c r="G28" s="96"/>
      <c r="H28" s="161"/>
      <c r="I28" s="162"/>
      <c r="J28" s="158"/>
      <c r="K28" s="164"/>
      <c r="L28" s="140"/>
      <c r="M28" s="155"/>
      <c r="N28" s="156"/>
      <c r="O28" s="149"/>
      <c r="P28" s="147"/>
      <c r="Q28" s="146"/>
      <c r="R28" s="147"/>
      <c r="S28" s="157"/>
      <c r="T28" s="159"/>
      <c r="U28" s="160"/>
      <c r="V28" s="159"/>
    </row>
    <row r="29" spans="1:22" ht="30" customHeight="1" thickTop="1" x14ac:dyDescent="0.2">
      <c r="A29" s="242"/>
      <c r="B29" s="165"/>
      <c r="C29" s="788"/>
      <c r="D29" s="789"/>
      <c r="E29" s="789"/>
      <c r="F29" s="790"/>
      <c r="G29" s="326"/>
      <c r="H29" s="166"/>
      <c r="I29" s="791" t="str">
        <f t="shared" ref="I29:I36" si="0">IF(OR($G29&gt;=40,$G29=0)," ",$H29/176)</f>
        <v xml:space="preserve"> </v>
      </c>
      <c r="J29" s="792"/>
      <c r="K29" s="791" t="str">
        <f t="shared" ref="K29:K36" si="1">IF($G29&gt;=40,$H29*0.45," ")</f>
        <v xml:space="preserve"> </v>
      </c>
      <c r="L29" s="792"/>
      <c r="M29" s="791" t="str">
        <f t="shared" ref="M29:M36" si="2">IF($G29=0," ",IF($G29&gt;=40,$K29,G29*I29))</f>
        <v xml:space="preserve"> </v>
      </c>
      <c r="N29" s="793"/>
      <c r="O29" s="794"/>
      <c r="P29" s="795"/>
      <c r="Q29" s="803"/>
      <c r="R29" s="804"/>
      <c r="S29" s="791">
        <f t="shared" ref="S29:S36" si="3">O29*Q29</f>
        <v>0</v>
      </c>
      <c r="T29" s="793"/>
      <c r="U29" s="805" t="str">
        <f t="shared" ref="U29:U36" si="4">IF(G29=0," ",M29+S29)</f>
        <v xml:space="preserve"> </v>
      </c>
      <c r="V29" s="806"/>
    </row>
    <row r="30" spans="1:22" ht="30" customHeight="1" x14ac:dyDescent="0.2">
      <c r="A30" s="242"/>
      <c r="B30" s="167"/>
      <c r="C30" s="785"/>
      <c r="D30" s="786"/>
      <c r="E30" s="786"/>
      <c r="F30" s="787"/>
      <c r="G30" s="327"/>
      <c r="H30" s="168"/>
      <c r="I30" s="778" t="str">
        <f t="shared" si="0"/>
        <v xml:space="preserve"> </v>
      </c>
      <c r="J30" s="784"/>
      <c r="K30" s="778" t="str">
        <f t="shared" si="1"/>
        <v xml:space="preserve"> </v>
      </c>
      <c r="L30" s="784"/>
      <c r="M30" s="778" t="str">
        <f t="shared" si="2"/>
        <v xml:space="preserve"> </v>
      </c>
      <c r="N30" s="779"/>
      <c r="O30" s="780"/>
      <c r="P30" s="781"/>
      <c r="Q30" s="782"/>
      <c r="R30" s="783"/>
      <c r="S30" s="778">
        <f t="shared" si="3"/>
        <v>0</v>
      </c>
      <c r="T30" s="779"/>
      <c r="U30" s="776" t="str">
        <f t="shared" si="4"/>
        <v xml:space="preserve"> </v>
      </c>
      <c r="V30" s="777"/>
    </row>
    <row r="31" spans="1:22" ht="30" customHeight="1" x14ac:dyDescent="0.2">
      <c r="A31" s="242"/>
      <c r="B31" s="167"/>
      <c r="C31" s="785"/>
      <c r="D31" s="786"/>
      <c r="E31" s="786"/>
      <c r="F31" s="787"/>
      <c r="G31" s="327"/>
      <c r="H31" s="168"/>
      <c r="I31" s="778" t="str">
        <f t="shared" si="0"/>
        <v xml:space="preserve"> </v>
      </c>
      <c r="J31" s="784"/>
      <c r="K31" s="778" t="str">
        <f t="shared" si="1"/>
        <v xml:space="preserve"> </v>
      </c>
      <c r="L31" s="784"/>
      <c r="M31" s="778" t="str">
        <f t="shared" si="2"/>
        <v xml:space="preserve"> </v>
      </c>
      <c r="N31" s="779"/>
      <c r="O31" s="780"/>
      <c r="P31" s="781"/>
      <c r="Q31" s="782"/>
      <c r="R31" s="783"/>
      <c r="S31" s="778">
        <f t="shared" si="3"/>
        <v>0</v>
      </c>
      <c r="T31" s="779"/>
      <c r="U31" s="776" t="str">
        <f t="shared" si="4"/>
        <v xml:space="preserve"> </v>
      </c>
      <c r="V31" s="777"/>
    </row>
    <row r="32" spans="1:22" ht="30" customHeight="1" x14ac:dyDescent="0.2">
      <c r="A32" s="242"/>
      <c r="B32" s="167"/>
      <c r="C32" s="785"/>
      <c r="D32" s="786"/>
      <c r="E32" s="786"/>
      <c r="F32" s="787"/>
      <c r="G32" s="327"/>
      <c r="H32" s="168"/>
      <c r="I32" s="778" t="str">
        <f t="shared" si="0"/>
        <v xml:space="preserve"> </v>
      </c>
      <c r="J32" s="784"/>
      <c r="K32" s="778" t="str">
        <f t="shared" si="1"/>
        <v xml:space="preserve"> </v>
      </c>
      <c r="L32" s="784"/>
      <c r="M32" s="778" t="str">
        <f t="shared" si="2"/>
        <v xml:space="preserve"> </v>
      </c>
      <c r="N32" s="779"/>
      <c r="O32" s="780"/>
      <c r="P32" s="781"/>
      <c r="Q32" s="782"/>
      <c r="R32" s="783"/>
      <c r="S32" s="778">
        <f t="shared" si="3"/>
        <v>0</v>
      </c>
      <c r="T32" s="779"/>
      <c r="U32" s="776" t="str">
        <f t="shared" si="4"/>
        <v xml:space="preserve"> </v>
      </c>
      <c r="V32" s="777"/>
    </row>
    <row r="33" spans="1:22" ht="30" customHeight="1" x14ac:dyDescent="0.2">
      <c r="A33" s="242"/>
      <c r="B33" s="167"/>
      <c r="C33" s="785"/>
      <c r="D33" s="786"/>
      <c r="E33" s="786"/>
      <c r="F33" s="787"/>
      <c r="G33" s="327"/>
      <c r="H33" s="168"/>
      <c r="I33" s="778" t="str">
        <f t="shared" si="0"/>
        <v xml:space="preserve"> </v>
      </c>
      <c r="J33" s="784"/>
      <c r="K33" s="778" t="str">
        <f t="shared" si="1"/>
        <v xml:space="preserve"> </v>
      </c>
      <c r="L33" s="784"/>
      <c r="M33" s="778" t="str">
        <f t="shared" si="2"/>
        <v xml:space="preserve"> </v>
      </c>
      <c r="N33" s="779"/>
      <c r="O33" s="780"/>
      <c r="P33" s="781"/>
      <c r="Q33" s="782"/>
      <c r="R33" s="783"/>
      <c r="S33" s="778">
        <f t="shared" si="3"/>
        <v>0</v>
      </c>
      <c r="T33" s="779"/>
      <c r="U33" s="776" t="str">
        <f t="shared" si="4"/>
        <v xml:space="preserve"> </v>
      </c>
      <c r="V33" s="777"/>
    </row>
    <row r="34" spans="1:22" ht="30" customHeight="1" x14ac:dyDescent="0.2">
      <c r="A34" s="242"/>
      <c r="B34" s="167"/>
      <c r="C34" s="785"/>
      <c r="D34" s="786"/>
      <c r="E34" s="786"/>
      <c r="F34" s="787"/>
      <c r="G34" s="327"/>
      <c r="H34" s="168"/>
      <c r="I34" s="778" t="str">
        <f t="shared" si="0"/>
        <v xml:space="preserve"> </v>
      </c>
      <c r="J34" s="784"/>
      <c r="K34" s="778" t="str">
        <f t="shared" si="1"/>
        <v xml:space="preserve"> </v>
      </c>
      <c r="L34" s="784"/>
      <c r="M34" s="778" t="str">
        <f t="shared" si="2"/>
        <v xml:space="preserve"> </v>
      </c>
      <c r="N34" s="779"/>
      <c r="O34" s="780"/>
      <c r="P34" s="781"/>
      <c r="Q34" s="782"/>
      <c r="R34" s="783"/>
      <c r="S34" s="778">
        <f t="shared" si="3"/>
        <v>0</v>
      </c>
      <c r="T34" s="779"/>
      <c r="U34" s="776" t="str">
        <f t="shared" si="4"/>
        <v xml:space="preserve"> </v>
      </c>
      <c r="V34" s="777"/>
    </row>
    <row r="35" spans="1:22" ht="30" customHeight="1" x14ac:dyDescent="0.2">
      <c r="A35" s="242"/>
      <c r="B35" s="167"/>
      <c r="C35" s="785"/>
      <c r="D35" s="786"/>
      <c r="E35" s="786"/>
      <c r="F35" s="787"/>
      <c r="G35" s="327"/>
      <c r="H35" s="168"/>
      <c r="I35" s="778" t="str">
        <f t="shared" si="0"/>
        <v xml:space="preserve"> </v>
      </c>
      <c r="J35" s="784"/>
      <c r="K35" s="778" t="str">
        <f t="shared" si="1"/>
        <v xml:space="preserve"> </v>
      </c>
      <c r="L35" s="784"/>
      <c r="M35" s="778" t="str">
        <f t="shared" si="2"/>
        <v xml:space="preserve"> </v>
      </c>
      <c r="N35" s="779"/>
      <c r="O35" s="780"/>
      <c r="P35" s="781"/>
      <c r="Q35" s="782"/>
      <c r="R35" s="783"/>
      <c r="S35" s="778">
        <f t="shared" si="3"/>
        <v>0</v>
      </c>
      <c r="T35" s="779"/>
      <c r="U35" s="776" t="str">
        <f t="shared" si="4"/>
        <v xml:space="preserve"> </v>
      </c>
      <c r="V35" s="777"/>
    </row>
    <row r="36" spans="1:22" ht="30" customHeight="1" thickBot="1" x14ac:dyDescent="0.25">
      <c r="A36" s="242"/>
      <c r="B36" s="167"/>
      <c r="C36" s="785"/>
      <c r="D36" s="786"/>
      <c r="E36" s="786"/>
      <c r="F36" s="787"/>
      <c r="G36" s="327"/>
      <c r="H36" s="245"/>
      <c r="I36" s="851" t="str">
        <f t="shared" si="0"/>
        <v xml:space="preserve"> </v>
      </c>
      <c r="J36" s="852"/>
      <c r="K36" s="778" t="str">
        <f t="shared" si="1"/>
        <v xml:space="preserve"> </v>
      </c>
      <c r="L36" s="784"/>
      <c r="M36" s="778" t="str">
        <f t="shared" si="2"/>
        <v xml:space="preserve"> </v>
      </c>
      <c r="N36" s="779"/>
      <c r="O36" s="780"/>
      <c r="P36" s="781"/>
      <c r="Q36" s="782"/>
      <c r="R36" s="783"/>
      <c r="S36" s="778">
        <f t="shared" si="3"/>
        <v>0</v>
      </c>
      <c r="T36" s="779"/>
      <c r="U36" s="776" t="str">
        <f t="shared" si="4"/>
        <v xml:space="preserve"> </v>
      </c>
      <c r="V36" s="777"/>
    </row>
    <row r="37" spans="1:22" ht="16.5" thickTop="1" thickBot="1" x14ac:dyDescent="0.25">
      <c r="A37" s="847" t="s">
        <v>69</v>
      </c>
      <c r="B37" s="848"/>
      <c r="C37" s="848"/>
      <c r="D37" s="848"/>
      <c r="E37" s="848"/>
      <c r="F37" s="848"/>
      <c r="G37" s="848"/>
      <c r="H37" s="169"/>
      <c r="I37" s="169"/>
      <c r="J37" s="169"/>
      <c r="K37" s="770" t="s">
        <v>246</v>
      </c>
      <c r="L37" s="770"/>
      <c r="M37" s="770"/>
      <c r="N37" s="770"/>
      <c r="O37" s="770"/>
      <c r="P37" s="770"/>
      <c r="Q37" s="770"/>
      <c r="R37" s="770"/>
      <c r="S37" s="770"/>
      <c r="T37" s="771"/>
      <c r="U37" s="772">
        <f>SUM(U29:U36)</f>
        <v>0</v>
      </c>
      <c r="V37" s="773"/>
    </row>
    <row r="38" spans="1:22" ht="15.75" thickTop="1" x14ac:dyDescent="0.2">
      <c r="A38" s="170" t="s">
        <v>273</v>
      </c>
      <c r="B38" s="98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</sheetData>
  <sheetProtection algorithmName="SHA-512" hashValue="TgN0f4jZqQcfyaU2e7Z3f13ZXAnT7Oh2Op7u92W/B9EpNgxO/iK4xv8/yGNPYP9ff7s2VskmZ2kANAbud3dNtg==" saltValue="2HkC8BqY/Z5EdRR6EeZ0zA==" spinCount="100000" sheet="1" selectLockedCells="1"/>
  <mergeCells count="103">
    <mergeCell ref="M17:V17"/>
    <mergeCell ref="M24:N24"/>
    <mergeCell ref="A6:K6"/>
    <mergeCell ref="M14:V14"/>
    <mergeCell ref="M15:V15"/>
    <mergeCell ref="S11:T11"/>
    <mergeCell ref="Q11:R11"/>
    <mergeCell ref="D11:J11"/>
    <mergeCell ref="I25:J25"/>
    <mergeCell ref="U6:V6"/>
    <mergeCell ref="M8:O8"/>
    <mergeCell ref="P9:Q9"/>
    <mergeCell ref="P10:Q10"/>
    <mergeCell ref="T10:U10"/>
    <mergeCell ref="D8:J8"/>
    <mergeCell ref="D9:J9"/>
    <mergeCell ref="D10:J10"/>
    <mergeCell ref="M16:V16"/>
    <mergeCell ref="N13:V13"/>
    <mergeCell ref="I26:J26"/>
    <mergeCell ref="I27:J27"/>
    <mergeCell ref="K25:L25"/>
    <mergeCell ref="K26:L26"/>
    <mergeCell ref="U27:V27"/>
    <mergeCell ref="M25:N25"/>
    <mergeCell ref="M26:N26"/>
    <mergeCell ref="U24:V24"/>
    <mergeCell ref="Q25:R25"/>
    <mergeCell ref="Q26:R26"/>
    <mergeCell ref="S25:T25"/>
    <mergeCell ref="S26:T26"/>
    <mergeCell ref="U26:V26"/>
    <mergeCell ref="U25:V25"/>
    <mergeCell ref="O29:P29"/>
    <mergeCell ref="Q29:R29"/>
    <mergeCell ref="S29:T29"/>
    <mergeCell ref="U29:V29"/>
    <mergeCell ref="M27:N27"/>
    <mergeCell ref="C29:F29"/>
    <mergeCell ref="I29:J29"/>
    <mergeCell ref="K29:L29"/>
    <mergeCell ref="M29:N29"/>
    <mergeCell ref="K27:L27"/>
    <mergeCell ref="S27:T27"/>
    <mergeCell ref="C30:F30"/>
    <mergeCell ref="I30:J30"/>
    <mergeCell ref="K30:L30"/>
    <mergeCell ref="M30:N30"/>
    <mergeCell ref="S31:T31"/>
    <mergeCell ref="U31:V31"/>
    <mergeCell ref="C31:F31"/>
    <mergeCell ref="I31:J31"/>
    <mergeCell ref="K31:L31"/>
    <mergeCell ref="M31:N31"/>
    <mergeCell ref="O30:P30"/>
    <mergeCell ref="Q30:R30"/>
    <mergeCell ref="O31:P31"/>
    <mergeCell ref="Q31:R31"/>
    <mergeCell ref="K34:L34"/>
    <mergeCell ref="M34:N34"/>
    <mergeCell ref="S30:T30"/>
    <mergeCell ref="M33:N33"/>
    <mergeCell ref="O32:P32"/>
    <mergeCell ref="Q32:R32"/>
    <mergeCell ref="Q35:R35"/>
    <mergeCell ref="S33:T33"/>
    <mergeCell ref="U30:V30"/>
    <mergeCell ref="U33:V33"/>
    <mergeCell ref="C33:F33"/>
    <mergeCell ref="S32:T32"/>
    <mergeCell ref="U32:V32"/>
    <mergeCell ref="O33:P33"/>
    <mergeCell ref="Q33:R33"/>
    <mergeCell ref="I33:J33"/>
    <mergeCell ref="K33:L33"/>
    <mergeCell ref="C32:F32"/>
    <mergeCell ref="I32:J32"/>
    <mergeCell ref="K32:L32"/>
    <mergeCell ref="M32:N32"/>
    <mergeCell ref="K37:T37"/>
    <mergeCell ref="A37:G37"/>
    <mergeCell ref="U37:V37"/>
    <mergeCell ref="C36:F36"/>
    <mergeCell ref="I36:J36"/>
    <mergeCell ref="K36:L36"/>
    <mergeCell ref="M36:N36"/>
    <mergeCell ref="U35:V35"/>
    <mergeCell ref="S34:T34"/>
    <mergeCell ref="U34:V34"/>
    <mergeCell ref="C35:F35"/>
    <mergeCell ref="S35:T35"/>
    <mergeCell ref="C34:F34"/>
    <mergeCell ref="I35:J35"/>
    <mergeCell ref="O36:P36"/>
    <mergeCell ref="Q36:R36"/>
    <mergeCell ref="S36:T36"/>
    <mergeCell ref="U36:V36"/>
    <mergeCell ref="K35:L35"/>
    <mergeCell ref="M35:N35"/>
    <mergeCell ref="O35:P35"/>
    <mergeCell ref="Q34:R34"/>
    <mergeCell ref="O34:P34"/>
    <mergeCell ref="I34:J34"/>
  </mergeCells>
  <phoneticPr fontId="5" type="noConversion"/>
  <dataValidations count="1">
    <dataValidation type="decimal" allowBlank="1" showInputMessage="1" showErrorMessage="1" error="This entry must be less than 1000." sqref="G29:G36 O29:P36" xr:uid="{00000000-0002-0000-2900-000000000000}">
      <formula1>0</formula1>
      <formula2>999.99</formula2>
    </dataValidation>
  </dataValidations>
  <printOptions horizontalCentered="1" verticalCentered="1"/>
  <pageMargins left="0" right="0" top="0" bottom="0" header="0" footer="0"/>
  <pageSetup scale="9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0"/>
  <dimension ref="A1"/>
  <sheetViews>
    <sheetView workbookViewId="0">
      <selection activeCell="M34" sqref="M34"/>
    </sheetView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632" t="s">
        <v>1</v>
      </c>
      <c r="B8" s="633"/>
      <c r="C8" s="633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180"/>
      <c r="M8" s="180"/>
      <c r="N8" s="182"/>
      <c r="O8" s="180"/>
      <c r="P8" s="181" t="s">
        <v>2</v>
      </c>
      <c r="Q8" s="612">
        <f>'BDC 274'!V9</f>
        <v>0</v>
      </c>
      <c r="R8" s="613"/>
    </row>
    <row r="9" spans="1:23" ht="15.75" customHeight="1" x14ac:dyDescent="0.2">
      <c r="A9" s="648" t="s">
        <v>3</v>
      </c>
      <c r="B9" s="649"/>
      <c r="C9" s="649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M9" s="259"/>
      <c r="N9" s="258"/>
      <c r="Q9" s="263" t="s">
        <v>189</v>
      </c>
      <c r="R9" s="272">
        <f>'BDC 274'!V10</f>
        <v>0</v>
      </c>
    </row>
    <row r="10" spans="1:23" ht="15.75" customHeight="1" x14ac:dyDescent="0.2">
      <c r="A10" s="185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M10" s="258"/>
      <c r="N10" s="258"/>
      <c r="O10" s="264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648" t="s">
        <v>146</v>
      </c>
      <c r="B11" s="649"/>
      <c r="C11" s="649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86"/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8"/>
    </row>
    <row r="13" spans="1:23" ht="16.5" customHeight="1" thickTop="1" x14ac:dyDescent="0.2">
      <c r="A13" s="189" t="s">
        <v>220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1"/>
      <c r="O13" s="190"/>
      <c r="P13" s="191"/>
      <c r="Q13" s="192"/>
      <c r="R13" s="193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2" t="s">
        <v>245</v>
      </c>
      <c r="M17" s="383"/>
      <c r="N17" s="383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257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4"/>
      <c r="R44" s="297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vbnEZtTcm2K7Zq8kqzkq2pawmBdKbf4NcLQeNqi9cwsXr5JS1zIszkkV7aJb9xuSjdVIdRopoGraemHdSqQ4mA==" saltValue="XhS2mdTJZOhNhbRyaCgXPA==" spinCount="100000" sheet="1" objects="1" scenarios="1" selectLockedCells="1"/>
  <mergeCells count="83">
    <mergeCell ref="B54:H54"/>
    <mergeCell ref="B29:H29"/>
    <mergeCell ref="B30:H30"/>
    <mergeCell ref="B31:H31"/>
    <mergeCell ref="B39:E39"/>
    <mergeCell ref="A41:H41"/>
    <mergeCell ref="A45:J45"/>
    <mergeCell ref="J31:K31"/>
    <mergeCell ref="E40:F40"/>
    <mergeCell ref="A32:F32"/>
    <mergeCell ref="A46:J46"/>
    <mergeCell ref="A33:G33"/>
    <mergeCell ref="Q6:R6"/>
    <mergeCell ref="J43:K43"/>
    <mergeCell ref="O43:P43"/>
    <mergeCell ref="O42:R42"/>
    <mergeCell ref="O32:P32"/>
    <mergeCell ref="P14:R14"/>
    <mergeCell ref="L26:N26"/>
    <mergeCell ref="P11:R11"/>
    <mergeCell ref="Q17:R18"/>
    <mergeCell ref="Q8:R8"/>
    <mergeCell ref="I11:K11"/>
    <mergeCell ref="L32:N32"/>
    <mergeCell ref="J42:K42"/>
    <mergeCell ref="Q32:R32"/>
    <mergeCell ref="Q43:R43"/>
    <mergeCell ref="O39:P39"/>
    <mergeCell ref="O6:P6"/>
    <mergeCell ref="A11:C11"/>
    <mergeCell ref="A14:D14"/>
    <mergeCell ref="E14:G14"/>
    <mergeCell ref="A6:L6"/>
    <mergeCell ref="D11:F11"/>
    <mergeCell ref="D10:K10"/>
    <mergeCell ref="J14:L14"/>
    <mergeCell ref="A8:C8"/>
    <mergeCell ref="D8:K8"/>
    <mergeCell ref="D9:K9"/>
    <mergeCell ref="A9:C9"/>
    <mergeCell ref="A19:J19"/>
    <mergeCell ref="J26:K26"/>
    <mergeCell ref="J29:K29"/>
    <mergeCell ref="J28:K28"/>
    <mergeCell ref="J20:K20"/>
    <mergeCell ref="B28:H28"/>
    <mergeCell ref="A20:H20"/>
    <mergeCell ref="A15:D15"/>
    <mergeCell ref="E15:H15"/>
    <mergeCell ref="A16:D16"/>
    <mergeCell ref="A17:D17"/>
    <mergeCell ref="E16:F16"/>
    <mergeCell ref="O20:R20"/>
    <mergeCell ref="L50:Q50"/>
    <mergeCell ref="O45:P45"/>
    <mergeCell ref="Q45:R45"/>
    <mergeCell ref="L30:N30"/>
    <mergeCell ref="L22:N22"/>
    <mergeCell ref="L25:N25"/>
    <mergeCell ref="L27:N27"/>
    <mergeCell ref="L20:N20"/>
    <mergeCell ref="L23:N23"/>
    <mergeCell ref="L24:N24"/>
    <mergeCell ref="O38:P38"/>
    <mergeCell ref="L31:N31"/>
    <mergeCell ref="L29:N29"/>
    <mergeCell ref="L21:N21"/>
    <mergeCell ref="Q19:R19"/>
    <mergeCell ref="O19:P19"/>
    <mergeCell ref="B52:H52"/>
    <mergeCell ref="L52:Q52"/>
    <mergeCell ref="E17:G17"/>
    <mergeCell ref="J21:K21"/>
    <mergeCell ref="B40:D40"/>
    <mergeCell ref="G40:J40"/>
    <mergeCell ref="J27:K27"/>
    <mergeCell ref="O17:P18"/>
    <mergeCell ref="J22:K22"/>
    <mergeCell ref="J23:K23"/>
    <mergeCell ref="J24:K24"/>
    <mergeCell ref="J25:K25"/>
    <mergeCell ref="J30:K30"/>
    <mergeCell ref="L28:N28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4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400-000001000000}"/>
    <dataValidation allowBlank="1" showInputMessage="1" showErrorMessage="1" error="Please enter a four-digit code." promptTitle="WC Code" prompt="This must be a four-digit code." sqref="G39" xr:uid="{00000000-0002-0000-0400-000002000000}"/>
    <dataValidation allowBlank="1" showInputMessage="1" showErrorMessage="1" promptTitle="Item No." prompt="This is a required entry." sqref="E14:H14" xr:uid="{00000000-0002-0000-0400-000003000000}"/>
    <dataValidation allowBlank="1" showInputMessage="1" showErrorMessage="1" promptTitle="Employee Name" prompt="This is a required entry." sqref="E15:L15" xr:uid="{00000000-0002-0000-0400-000004000000}"/>
    <dataValidation allowBlank="1" showInputMessage="1" showErrorMessage="1" promptTitle="Social Security No." prompt="This is a required entry. Please enter ONLY the last four digits." sqref="H16:L16" xr:uid="{00000000-0002-0000-0400-000005000000}"/>
    <dataValidation allowBlank="1" showInputMessage="1" showErrorMessage="1" promptTitle="Trade" prompt="This is a required entry." sqref="P14:R14 J14:L14" xr:uid="{00000000-0002-0000-0400-000006000000}"/>
    <dataValidation type="textLength" allowBlank="1" showInputMessage="1" showErrorMessage="1" prompt="If this applies, enter only ONE &quot;*&quot;." sqref="I21:I31" xr:uid="{00000000-0002-0000-04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400-000008000000}"/>
    <dataValidation allowBlank="1" showInputMessage="1" showErrorMessage="1" promptTitle="Total Benefits Per Hour " prompt="This field must be entered manually." sqref="Q32:R32" xr:uid="{00000000-0002-0000-04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400-00000A000000}">
      <formula1>4</formula1>
    </dataValidation>
    <dataValidation type="decimal" allowBlank="1" showInputMessage="1" showErrorMessage="1" promptTitle="Gross Pay YTD" prompt="This is a required entry." sqref="E17:G17" xr:uid="{00000000-0002-0000-04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4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4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4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739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0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3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4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632" t="s">
        <v>1</v>
      </c>
      <c r="B8" s="633"/>
      <c r="C8" s="633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180"/>
      <c r="M8" s="180"/>
      <c r="N8" s="182"/>
      <c r="O8" s="180"/>
      <c r="P8" s="181" t="s">
        <v>2</v>
      </c>
      <c r="Q8" s="612">
        <f>'BDC 274'!V9</f>
        <v>0</v>
      </c>
      <c r="R8" s="613"/>
    </row>
    <row r="9" spans="1:23" ht="15.75" customHeight="1" x14ac:dyDescent="0.2">
      <c r="A9" s="648" t="s">
        <v>3</v>
      </c>
      <c r="B9" s="649"/>
      <c r="C9" s="649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M9" s="259"/>
      <c r="N9" s="258"/>
      <c r="Q9" s="263" t="s">
        <v>189</v>
      </c>
      <c r="R9" s="272">
        <f>'BDC 274'!V10</f>
        <v>0</v>
      </c>
    </row>
    <row r="10" spans="1:23" ht="15.75" customHeight="1" x14ac:dyDescent="0.2">
      <c r="A10" s="185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M10" s="258"/>
      <c r="N10" s="258"/>
      <c r="O10" s="264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648" t="s">
        <v>146</v>
      </c>
      <c r="B11" s="649"/>
      <c r="C11" s="649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86"/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8"/>
    </row>
    <row r="13" spans="1:23" ht="16.5" customHeight="1" thickTop="1" x14ac:dyDescent="0.2">
      <c r="A13" s="189" t="s">
        <v>220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1"/>
      <c r="O13" s="190"/>
      <c r="P13" s="191"/>
      <c r="Q13" s="192"/>
      <c r="R13" s="193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194"/>
      <c r="N16" s="195"/>
      <c r="O16" s="244"/>
      <c r="P16" s="244"/>
      <c r="Q16" s="191"/>
      <c r="R16" s="243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2" t="s">
        <v>245</v>
      </c>
      <c r="M17" s="383"/>
      <c r="N17" s="383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4"/>
      <c r="R44" s="297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228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JLFzzMY6ix3LH2oKPP+pGhg65KV6XQpsXeWly0bsCjL3UCPwYFBy8AK37u1Iu11bG7ZgpZIV0gU80GbDe+v9EA==" saltValue="w024rt/fWD6K1fzTCCtB1w==" spinCount="100000" sheet="1" objects="1" scenarios="1" selectLockedCells="1"/>
  <mergeCells count="83">
    <mergeCell ref="O38:P38"/>
    <mergeCell ref="A41:H41"/>
    <mergeCell ref="A45:J45"/>
    <mergeCell ref="B40:D40"/>
    <mergeCell ref="O39:P39"/>
    <mergeCell ref="E40:F40"/>
    <mergeCell ref="G40:J40"/>
    <mergeCell ref="J43:K43"/>
    <mergeCell ref="O43:P43"/>
    <mergeCell ref="O42:R42"/>
    <mergeCell ref="Q43:R43"/>
    <mergeCell ref="Q19:R19"/>
    <mergeCell ref="O19:P19"/>
    <mergeCell ref="O20:R20"/>
    <mergeCell ref="J22:K22"/>
    <mergeCell ref="L24:N24"/>
    <mergeCell ref="L22:N22"/>
    <mergeCell ref="A19:J19"/>
    <mergeCell ref="J20:K20"/>
    <mergeCell ref="L20:N20"/>
    <mergeCell ref="E14:G14"/>
    <mergeCell ref="O6:P6"/>
    <mergeCell ref="P14:R14"/>
    <mergeCell ref="O17:P18"/>
    <mergeCell ref="Q17:R18"/>
    <mergeCell ref="Q6:R6"/>
    <mergeCell ref="O32:P32"/>
    <mergeCell ref="Q8:R8"/>
    <mergeCell ref="J42:K42"/>
    <mergeCell ref="A6:L6"/>
    <mergeCell ref="A33:G33"/>
    <mergeCell ref="J30:K30"/>
    <mergeCell ref="Q32:R32"/>
    <mergeCell ref="A32:F32"/>
    <mergeCell ref="L32:N32"/>
    <mergeCell ref="E17:G17"/>
    <mergeCell ref="D11:F11"/>
    <mergeCell ref="J14:L14"/>
    <mergeCell ref="L21:N21"/>
    <mergeCell ref="P11:R11"/>
    <mergeCell ref="L27:N27"/>
    <mergeCell ref="A20:H20"/>
    <mergeCell ref="L52:Q52"/>
    <mergeCell ref="B52:H52"/>
    <mergeCell ref="L50:Q50"/>
    <mergeCell ref="O45:P45"/>
    <mergeCell ref="Q45:R45"/>
    <mergeCell ref="L30:N30"/>
    <mergeCell ref="E15:H15"/>
    <mergeCell ref="E16:F16"/>
    <mergeCell ref="B28:H28"/>
    <mergeCell ref="J23:K23"/>
    <mergeCell ref="J24:K24"/>
    <mergeCell ref="L26:N26"/>
    <mergeCell ref="L25:N25"/>
    <mergeCell ref="L23:N23"/>
    <mergeCell ref="J21:K21"/>
    <mergeCell ref="J25:K25"/>
    <mergeCell ref="J26:K26"/>
    <mergeCell ref="B54:H54"/>
    <mergeCell ref="B29:H29"/>
    <mergeCell ref="B30:H30"/>
    <mergeCell ref="B31:H31"/>
    <mergeCell ref="B39:E39"/>
    <mergeCell ref="A46:J46"/>
    <mergeCell ref="J29:K29"/>
    <mergeCell ref="J31:K31"/>
    <mergeCell ref="L31:N31"/>
    <mergeCell ref="L29:N29"/>
    <mergeCell ref="A14:D14"/>
    <mergeCell ref="D8:K8"/>
    <mergeCell ref="D9:K9"/>
    <mergeCell ref="D10:K10"/>
    <mergeCell ref="I11:K11"/>
    <mergeCell ref="J28:K28"/>
    <mergeCell ref="J27:K27"/>
    <mergeCell ref="A15:D15"/>
    <mergeCell ref="A17:D17"/>
    <mergeCell ref="L28:N28"/>
    <mergeCell ref="A8:C8"/>
    <mergeCell ref="A9:C9"/>
    <mergeCell ref="A11:C11"/>
    <mergeCell ref="A16:D16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5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500-000001000000}"/>
    <dataValidation allowBlank="1" showInputMessage="1" showErrorMessage="1" error="Please enter a four-digit code." promptTitle="WC Code" prompt="This must be a four-digit code." sqref="G39" xr:uid="{00000000-0002-0000-0500-000002000000}"/>
    <dataValidation allowBlank="1" showInputMessage="1" showErrorMessage="1" promptTitle="Item No." prompt="This is a required entry." sqref="E14:H14" xr:uid="{00000000-0002-0000-0500-000003000000}"/>
    <dataValidation allowBlank="1" showInputMessage="1" showErrorMessage="1" promptTitle="Employee Name" prompt="This is a required entry." sqref="E15:L15" xr:uid="{00000000-0002-0000-0500-000004000000}"/>
    <dataValidation allowBlank="1" showInputMessage="1" showErrorMessage="1" promptTitle="Social Security No." prompt="This is a required entry. Please enter ONLY the last four digits." sqref="H16:L16" xr:uid="{00000000-0002-0000-0500-000005000000}"/>
    <dataValidation allowBlank="1" showInputMessage="1" showErrorMessage="1" promptTitle="Trade" prompt="This is a required entry." sqref="P14:R14 J14:L14" xr:uid="{00000000-0002-0000-0500-000006000000}"/>
    <dataValidation type="textLength" allowBlank="1" showInputMessage="1" showErrorMessage="1" prompt="If this applies, enter only ONE &quot;*&quot;." sqref="I21:I31" xr:uid="{00000000-0002-0000-05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500-000008000000}"/>
    <dataValidation allowBlank="1" showInputMessage="1" showErrorMessage="1" promptTitle="Total Benefits Per Hour " prompt="This field must be entered manually." sqref="Q32:R32" xr:uid="{00000000-0002-0000-05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500-00000A000000}">
      <formula1>4</formula1>
    </dataValidation>
    <dataValidation type="decimal" allowBlank="1" showInputMessage="1" showErrorMessage="1" promptTitle="Gross Pay YTD" prompt="This is a required entry." sqref="E17:G17" xr:uid="{00000000-0002-0000-05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5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5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5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3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7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8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632" t="s">
        <v>1</v>
      </c>
      <c r="B8" s="633"/>
      <c r="C8" s="633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648" t="s">
        <v>3</v>
      </c>
      <c r="B9" s="649"/>
      <c r="C9" s="649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185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648" t="s">
        <v>146</v>
      </c>
      <c r="B11" s="649"/>
      <c r="C11" s="649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86"/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1"/>
      <c r="O13" s="190"/>
      <c r="P13" s="191"/>
      <c r="Q13" s="192"/>
      <c r="R13" s="193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4" t="s">
        <v>245</v>
      </c>
      <c r="M17" s="381"/>
      <c r="N17" s="381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4"/>
      <c r="R44" s="297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YhGG8BjIie+yc2msO0YxBqQIwQK5K1/oDE4ykL1yAN9YkBmFNjGTfVqpwCxVX4knWQEqgoKjfIgE5JfprMm0dA==" saltValue="aUn2QyXop5uYo5yoFgx9PA==" spinCount="100000" sheet="1" objects="1" scenarios="1" selectLockedCells="1"/>
  <mergeCells count="83">
    <mergeCell ref="B54:H54"/>
    <mergeCell ref="B29:H29"/>
    <mergeCell ref="B30:H30"/>
    <mergeCell ref="B31:H31"/>
    <mergeCell ref="B39:E39"/>
    <mergeCell ref="A41:H41"/>
    <mergeCell ref="A45:J45"/>
    <mergeCell ref="J31:K31"/>
    <mergeCell ref="E40:F40"/>
    <mergeCell ref="A32:F32"/>
    <mergeCell ref="A46:J46"/>
    <mergeCell ref="A33:G33"/>
    <mergeCell ref="Q6:R6"/>
    <mergeCell ref="J43:K43"/>
    <mergeCell ref="O43:P43"/>
    <mergeCell ref="O42:R42"/>
    <mergeCell ref="O32:P32"/>
    <mergeCell ref="P14:R14"/>
    <mergeCell ref="L26:N26"/>
    <mergeCell ref="P11:R11"/>
    <mergeCell ref="Q17:R18"/>
    <mergeCell ref="Q8:R8"/>
    <mergeCell ref="I11:K11"/>
    <mergeCell ref="L32:N32"/>
    <mergeCell ref="J42:K42"/>
    <mergeCell ref="Q32:R32"/>
    <mergeCell ref="Q43:R43"/>
    <mergeCell ref="O39:P39"/>
    <mergeCell ref="O6:P6"/>
    <mergeCell ref="A11:C11"/>
    <mergeCell ref="A14:D14"/>
    <mergeCell ref="E14:G14"/>
    <mergeCell ref="A6:L6"/>
    <mergeCell ref="D11:F11"/>
    <mergeCell ref="D10:K10"/>
    <mergeCell ref="J14:L14"/>
    <mergeCell ref="A8:C8"/>
    <mergeCell ref="D8:K8"/>
    <mergeCell ref="D9:K9"/>
    <mergeCell ref="A9:C9"/>
    <mergeCell ref="A19:J19"/>
    <mergeCell ref="J26:K26"/>
    <mergeCell ref="J29:K29"/>
    <mergeCell ref="J28:K28"/>
    <mergeCell ref="J20:K20"/>
    <mergeCell ref="B28:H28"/>
    <mergeCell ref="A20:H20"/>
    <mergeCell ref="A15:D15"/>
    <mergeCell ref="E15:H15"/>
    <mergeCell ref="A16:D16"/>
    <mergeCell ref="A17:D17"/>
    <mergeCell ref="E16:F16"/>
    <mergeCell ref="O20:R20"/>
    <mergeCell ref="L50:Q50"/>
    <mergeCell ref="O45:P45"/>
    <mergeCell ref="Q45:R45"/>
    <mergeCell ref="L30:N30"/>
    <mergeCell ref="L22:N22"/>
    <mergeCell ref="L25:N25"/>
    <mergeCell ref="L27:N27"/>
    <mergeCell ref="L20:N20"/>
    <mergeCell ref="L23:N23"/>
    <mergeCell ref="L24:N24"/>
    <mergeCell ref="O38:P38"/>
    <mergeCell ref="L31:N31"/>
    <mergeCell ref="L29:N29"/>
    <mergeCell ref="L21:N21"/>
    <mergeCell ref="Q19:R19"/>
    <mergeCell ref="O19:P19"/>
    <mergeCell ref="B52:H52"/>
    <mergeCell ref="L52:Q52"/>
    <mergeCell ref="E17:G17"/>
    <mergeCell ref="J21:K21"/>
    <mergeCell ref="B40:D40"/>
    <mergeCell ref="G40:J40"/>
    <mergeCell ref="J27:K27"/>
    <mergeCell ref="O17:P18"/>
    <mergeCell ref="J22:K22"/>
    <mergeCell ref="J23:K23"/>
    <mergeCell ref="J24:K24"/>
    <mergeCell ref="J25:K25"/>
    <mergeCell ref="J30:K30"/>
    <mergeCell ref="L28:N28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6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600-000001000000}"/>
    <dataValidation allowBlank="1" showInputMessage="1" showErrorMessage="1" error="Please enter a four-digit code." promptTitle="WC Code" prompt="This must be a four-digit code." sqref="G39" xr:uid="{00000000-0002-0000-0600-000002000000}"/>
    <dataValidation allowBlank="1" showInputMessage="1" showErrorMessage="1" promptTitle="Item No." prompt="This is a required entry." sqref="E14:H14" xr:uid="{00000000-0002-0000-0600-000003000000}"/>
    <dataValidation allowBlank="1" showInputMessage="1" showErrorMessage="1" promptTitle="Employee Name" prompt="This is a required entry." sqref="E15:L15" xr:uid="{00000000-0002-0000-0600-000004000000}"/>
    <dataValidation allowBlank="1" showInputMessage="1" showErrorMessage="1" promptTitle="Social Security No." prompt="This is a required entry. Please enter ONLY the last four digits." sqref="H16:L16" xr:uid="{00000000-0002-0000-0600-000005000000}"/>
    <dataValidation allowBlank="1" showInputMessage="1" showErrorMessage="1" promptTitle="Trade" prompt="This is a required entry." sqref="P14:R14 J14:L14" xr:uid="{00000000-0002-0000-0600-000006000000}"/>
    <dataValidation type="textLength" allowBlank="1" showInputMessage="1" showErrorMessage="1" prompt="If this applies, enter only ONE &quot;*&quot;." sqref="I21:I31" xr:uid="{00000000-0002-0000-06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600-000008000000}"/>
    <dataValidation allowBlank="1" showInputMessage="1" showErrorMessage="1" promptTitle="Total Benefits Per Hour " prompt="This field must be entered manually." sqref="Q32:R32" xr:uid="{00000000-0002-0000-06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600-00000A000000}">
      <formula1>4</formula1>
    </dataValidation>
    <dataValidation type="decimal" allowBlank="1" showInputMessage="1" showErrorMessage="1" promptTitle="Gross Pay YTD" prompt="This is a required entry." sqref="E17:G17" xr:uid="{00000000-0002-0000-06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6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6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6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787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8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1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2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/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86"/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8"/>
    </row>
    <row r="13" spans="1:23" ht="16.5" customHeight="1" thickTop="1" x14ac:dyDescent="0.2">
      <c r="A13" s="189" t="s">
        <v>220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1"/>
      <c r="O13" s="190"/>
      <c r="P13" s="191"/>
      <c r="Q13" s="192"/>
      <c r="R13" s="193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306" t="s">
        <v>231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XNCldqoo5g4hDN/xdUecLeGFoXbldv5TLZtSShZDXLhXtqYIp7aOd5GID9ivwEEHf92SdQie8Hx5VIQkkq4P6A==" saltValue="7tpK/0rY95bM8fxXokrVfQ==" spinCount="100000" sheet="1" objects="1" scenarios="1" selectLockedCells="1"/>
  <mergeCells count="83">
    <mergeCell ref="O38:P38"/>
    <mergeCell ref="A41:H41"/>
    <mergeCell ref="A45:J45"/>
    <mergeCell ref="B40:D40"/>
    <mergeCell ref="O39:P39"/>
    <mergeCell ref="E40:F40"/>
    <mergeCell ref="G40:J40"/>
    <mergeCell ref="J43:K43"/>
    <mergeCell ref="O43:P43"/>
    <mergeCell ref="O42:R42"/>
    <mergeCell ref="Q43:R43"/>
    <mergeCell ref="Q19:R19"/>
    <mergeCell ref="O19:P19"/>
    <mergeCell ref="O20:R20"/>
    <mergeCell ref="J22:K22"/>
    <mergeCell ref="L24:N24"/>
    <mergeCell ref="L22:N22"/>
    <mergeCell ref="A19:J19"/>
    <mergeCell ref="J20:K20"/>
    <mergeCell ref="L20:N20"/>
    <mergeCell ref="E14:G14"/>
    <mergeCell ref="O6:P6"/>
    <mergeCell ref="P14:R14"/>
    <mergeCell ref="O17:P18"/>
    <mergeCell ref="Q17:R18"/>
    <mergeCell ref="Q6:R6"/>
    <mergeCell ref="O32:P32"/>
    <mergeCell ref="Q8:R8"/>
    <mergeCell ref="J42:K42"/>
    <mergeCell ref="A6:L6"/>
    <mergeCell ref="A33:G33"/>
    <mergeCell ref="J30:K30"/>
    <mergeCell ref="Q32:R32"/>
    <mergeCell ref="A32:F32"/>
    <mergeCell ref="L32:N32"/>
    <mergeCell ref="E17:G17"/>
    <mergeCell ref="D11:F11"/>
    <mergeCell ref="J14:L14"/>
    <mergeCell ref="L21:N21"/>
    <mergeCell ref="P11:R11"/>
    <mergeCell ref="L27:N27"/>
    <mergeCell ref="A20:H20"/>
    <mergeCell ref="L52:Q52"/>
    <mergeCell ref="B52:H52"/>
    <mergeCell ref="L50:Q50"/>
    <mergeCell ref="O45:P45"/>
    <mergeCell ref="Q45:R45"/>
    <mergeCell ref="L30:N30"/>
    <mergeCell ref="E15:H15"/>
    <mergeCell ref="E16:F16"/>
    <mergeCell ref="B28:H28"/>
    <mergeCell ref="J23:K23"/>
    <mergeCell ref="J24:K24"/>
    <mergeCell ref="L26:N26"/>
    <mergeCell ref="L25:N25"/>
    <mergeCell ref="L23:N23"/>
    <mergeCell ref="J21:K21"/>
    <mergeCell ref="J25:K25"/>
    <mergeCell ref="J26:K26"/>
    <mergeCell ref="B54:H54"/>
    <mergeCell ref="B29:H29"/>
    <mergeCell ref="B30:H30"/>
    <mergeCell ref="B31:H31"/>
    <mergeCell ref="B39:E39"/>
    <mergeCell ref="A46:J46"/>
    <mergeCell ref="J29:K29"/>
    <mergeCell ref="J31:K31"/>
    <mergeCell ref="L31:N31"/>
    <mergeCell ref="L29:N29"/>
    <mergeCell ref="A14:D14"/>
    <mergeCell ref="D8:K8"/>
    <mergeCell ref="D9:K9"/>
    <mergeCell ref="D10:K10"/>
    <mergeCell ref="I11:K11"/>
    <mergeCell ref="J28:K28"/>
    <mergeCell ref="J27:K27"/>
    <mergeCell ref="A15:D15"/>
    <mergeCell ref="A17:D17"/>
    <mergeCell ref="L28:N28"/>
    <mergeCell ref="A8:C8"/>
    <mergeCell ref="A9:C9"/>
    <mergeCell ref="A11:C11"/>
    <mergeCell ref="A16:D16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7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700-000001000000}"/>
    <dataValidation allowBlank="1" showInputMessage="1" showErrorMessage="1" error="Please enter a four-digit code." promptTitle="WC Code" prompt="This must be a four-digit code." sqref="G39" xr:uid="{00000000-0002-0000-0700-000002000000}"/>
    <dataValidation allowBlank="1" showInputMessage="1" showErrorMessage="1" promptTitle="Item No." prompt="This is a required entry." sqref="E14:H14" xr:uid="{00000000-0002-0000-0700-000003000000}"/>
    <dataValidation allowBlank="1" showInputMessage="1" showErrorMessage="1" promptTitle="Employee Name" prompt="This is a required entry." sqref="E15:L15" xr:uid="{00000000-0002-0000-0700-000004000000}"/>
    <dataValidation allowBlank="1" showInputMessage="1" showErrorMessage="1" promptTitle="Social Security No." prompt="This is a required entry. Please enter ONLY the last four digits." sqref="H16:L16" xr:uid="{00000000-0002-0000-0700-000005000000}"/>
    <dataValidation allowBlank="1" showInputMessage="1" showErrorMessage="1" promptTitle="Trade" prompt="This is a required entry." sqref="P14:R14 J14:L14" xr:uid="{00000000-0002-0000-0700-000006000000}"/>
    <dataValidation type="textLength" allowBlank="1" showInputMessage="1" showErrorMessage="1" prompt="If this applies, enter only ONE &quot;*&quot;." sqref="I21:I31" xr:uid="{00000000-0002-0000-07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700-000008000000}"/>
    <dataValidation allowBlank="1" showInputMessage="1" showErrorMessage="1" promptTitle="Total Benefits Per Hour " prompt="This field must be entered manually." sqref="Q32:R32" xr:uid="{00000000-0002-0000-07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700-00000A000000}">
      <formula1>4</formula1>
    </dataValidation>
    <dataValidation type="decimal" allowBlank="1" showInputMessage="1" showErrorMessage="1" promptTitle="Gross Pay YTD" prompt="This is a required entry." sqref="E17:G17" xr:uid="{00000000-0002-0000-07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7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7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7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9811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2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5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6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9"/>
  <dimension ref="A5:W57"/>
  <sheetViews>
    <sheetView showGridLines="0" showRowColHeaders="0" showZeros="0" zoomScaleNormal="100" zoomScaleSheetLayoutView="100" workbookViewId="0">
      <selection activeCell="E14" sqref="E14:G14"/>
    </sheetView>
  </sheetViews>
  <sheetFormatPr defaultColWidth="6.140625" defaultRowHeight="15" x14ac:dyDescent="0.2"/>
  <cols>
    <col min="1" max="2" width="6.140625" style="179" customWidth="1"/>
    <col min="3" max="3" width="3.7109375" style="179" customWidth="1"/>
    <col min="4" max="6" width="6.140625" style="179" customWidth="1"/>
    <col min="7" max="7" width="8" style="179" customWidth="1"/>
    <col min="8" max="11" width="6.140625" style="179" customWidth="1"/>
    <col min="12" max="12" width="6.7109375" style="179" customWidth="1"/>
    <col min="13" max="13" width="9" style="179" customWidth="1"/>
    <col min="14" max="14" width="5.42578125" style="179" customWidth="1"/>
    <col min="15" max="15" width="6.140625" style="179" customWidth="1"/>
    <col min="16" max="16" width="8.7109375" style="179" customWidth="1"/>
    <col min="17" max="17" width="4.5703125" style="179" customWidth="1"/>
    <col min="18" max="18" width="9.5703125" style="179" customWidth="1"/>
    <col min="19" max="19" width="6.140625" style="179" customWidth="1"/>
    <col min="20" max="20" width="0.85546875" style="179" customWidth="1"/>
    <col min="21" max="21" width="12.7109375" style="179" customWidth="1"/>
    <col min="22" max="16384" width="6.140625" style="179"/>
  </cols>
  <sheetData>
    <row r="5" spans="1:23" ht="13.5" customHeight="1" x14ac:dyDescent="0.2"/>
    <row r="6" spans="1:23" ht="20.25" x14ac:dyDescent="0.3">
      <c r="A6" s="595" t="s">
        <v>194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O6" s="591" t="s">
        <v>0</v>
      </c>
      <c r="P6" s="591"/>
      <c r="Q6" s="601">
        <f>'BDC 274'!U7</f>
        <v>0</v>
      </c>
      <c r="R6" s="601"/>
    </row>
    <row r="7" spans="1:23" ht="3" customHeight="1" thickBot="1" x14ac:dyDescent="0.25"/>
    <row r="8" spans="1:23" ht="15.75" customHeight="1" thickTop="1" x14ac:dyDescent="0.2">
      <c r="A8" s="598" t="s">
        <v>1</v>
      </c>
      <c r="B8" s="599"/>
      <c r="C8" s="599"/>
      <c r="D8" s="600">
        <f>'BDC 274'!F9</f>
        <v>0</v>
      </c>
      <c r="E8" s="600"/>
      <c r="F8" s="600"/>
      <c r="G8" s="600"/>
      <c r="H8" s="600"/>
      <c r="I8" s="600"/>
      <c r="J8" s="600"/>
      <c r="K8" s="600"/>
      <c r="L8" s="226"/>
      <c r="M8" s="226"/>
      <c r="N8" s="288"/>
      <c r="O8" s="226"/>
      <c r="P8" s="289" t="s">
        <v>2</v>
      </c>
      <c r="Q8" s="612">
        <f>'BDC 274'!V9</f>
        <v>0</v>
      </c>
      <c r="R8" s="613"/>
    </row>
    <row r="9" spans="1:23" ht="15.75" customHeight="1" x14ac:dyDescent="0.2">
      <c r="A9" s="592" t="s">
        <v>3</v>
      </c>
      <c r="B9" s="593"/>
      <c r="C9" s="593"/>
      <c r="D9" s="597">
        <f>'BDC 274'!F10</f>
        <v>0</v>
      </c>
      <c r="E9" s="597"/>
      <c r="F9" s="597"/>
      <c r="G9" s="597"/>
      <c r="H9" s="597"/>
      <c r="I9" s="597"/>
      <c r="J9" s="597"/>
      <c r="K9" s="597"/>
      <c r="L9" s="184"/>
      <c r="M9" s="282"/>
      <c r="N9" s="215"/>
      <c r="O9" s="184"/>
      <c r="P9" s="184"/>
      <c r="Q9" s="283" t="s">
        <v>189</v>
      </c>
      <c r="R9" s="284">
        <f>'BDC 274'!V10</f>
        <v>0</v>
      </c>
    </row>
    <row r="10" spans="1:23" ht="15.75" customHeight="1" x14ac:dyDescent="0.2">
      <c r="A10" s="203"/>
      <c r="B10" s="184"/>
      <c r="C10" s="184"/>
      <c r="D10" s="597">
        <f>'BDC 274'!F11</f>
        <v>0</v>
      </c>
      <c r="E10" s="597"/>
      <c r="F10" s="597"/>
      <c r="G10" s="597"/>
      <c r="H10" s="597"/>
      <c r="I10" s="597"/>
      <c r="J10" s="597"/>
      <c r="K10" s="597"/>
      <c r="L10" s="184"/>
      <c r="M10" s="215"/>
      <c r="N10" s="215"/>
      <c r="O10" s="278" t="s">
        <v>16</v>
      </c>
      <c r="P10" s="276">
        <f>'BDC 274'!S11</f>
        <v>0</v>
      </c>
      <c r="Q10" s="255" t="s">
        <v>4</v>
      </c>
      <c r="R10" s="277">
        <f>'BDC 274'!V11</f>
        <v>0</v>
      </c>
    </row>
    <row r="11" spans="1:23" ht="15.75" customHeight="1" x14ac:dyDescent="0.2">
      <c r="A11" s="592" t="s">
        <v>146</v>
      </c>
      <c r="B11" s="593"/>
      <c r="C11" s="593"/>
      <c r="D11" s="596">
        <f>'BDC 274'!F12</f>
        <v>0</v>
      </c>
      <c r="E11" s="596"/>
      <c r="F11" s="596"/>
      <c r="G11" s="285"/>
      <c r="H11" s="286" t="s">
        <v>6</v>
      </c>
      <c r="I11" s="596">
        <f>'BDC 274'!K12</f>
        <v>0</v>
      </c>
      <c r="J11" s="596"/>
      <c r="K11" s="596"/>
      <c r="L11" s="184"/>
      <c r="M11" s="184"/>
      <c r="N11" s="215"/>
      <c r="O11" s="278" t="s">
        <v>106</v>
      </c>
      <c r="P11" s="641">
        <f>'BDC 125E'!P11</f>
        <v>0</v>
      </c>
      <c r="Q11" s="641"/>
      <c r="R11" s="642"/>
      <c r="W11" s="184"/>
    </row>
    <row r="12" spans="1:23" ht="7.5" customHeight="1" thickBot="1" x14ac:dyDescent="0.25">
      <c r="A12" s="198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234"/>
    </row>
    <row r="13" spans="1:23" ht="16.5" customHeight="1" thickTop="1" x14ac:dyDescent="0.2">
      <c r="A13" s="189" t="s">
        <v>220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1"/>
      <c r="O13" s="190"/>
      <c r="P13" s="191"/>
      <c r="Q13" s="192"/>
      <c r="R13" s="193"/>
    </row>
    <row r="14" spans="1:23" x14ac:dyDescent="0.2">
      <c r="A14" s="578" t="s">
        <v>216</v>
      </c>
      <c r="B14" s="579"/>
      <c r="C14" s="579"/>
      <c r="D14" s="579"/>
      <c r="E14" s="594"/>
      <c r="F14" s="594"/>
      <c r="G14" s="594"/>
      <c r="H14" s="295"/>
      <c r="I14" s="278" t="s">
        <v>107</v>
      </c>
      <c r="J14" s="580"/>
      <c r="K14" s="580"/>
      <c r="L14" s="580"/>
      <c r="M14" s="282"/>
      <c r="N14" s="208"/>
      <c r="O14" s="278" t="s">
        <v>260</v>
      </c>
      <c r="P14" s="580"/>
      <c r="Q14" s="580"/>
      <c r="R14" s="607"/>
    </row>
    <row r="15" spans="1:23" x14ac:dyDescent="0.2">
      <c r="A15" s="578" t="s">
        <v>217</v>
      </c>
      <c r="B15" s="579"/>
      <c r="C15" s="579"/>
      <c r="D15" s="579"/>
      <c r="E15" s="580"/>
      <c r="F15" s="580"/>
      <c r="G15" s="580"/>
      <c r="H15" s="580"/>
      <c r="I15" s="307"/>
      <c r="J15" s="307"/>
      <c r="K15" s="279"/>
      <c r="L15" s="279"/>
      <c r="M15" s="208"/>
      <c r="N15" s="208"/>
      <c r="O15" s="280"/>
      <c r="P15" s="280"/>
      <c r="Q15" s="280"/>
      <c r="R15" s="281"/>
    </row>
    <row r="16" spans="1:23" x14ac:dyDescent="0.2">
      <c r="A16" s="578" t="s">
        <v>218</v>
      </c>
      <c r="B16" s="579"/>
      <c r="C16" s="579"/>
      <c r="D16" s="579"/>
      <c r="E16" s="583"/>
      <c r="F16" s="583"/>
      <c r="G16" s="328"/>
      <c r="H16" s="329"/>
      <c r="I16" s="294"/>
      <c r="J16" s="294"/>
      <c r="K16" s="260"/>
      <c r="L16" s="249"/>
      <c r="M16" s="208"/>
      <c r="N16" s="249"/>
      <c r="O16" s="287"/>
      <c r="P16" s="287"/>
      <c r="Q16" s="280"/>
      <c r="R16" s="281"/>
    </row>
    <row r="17" spans="1:21" ht="15" customHeight="1" x14ac:dyDescent="0.2">
      <c r="A17" s="581" t="s">
        <v>219</v>
      </c>
      <c r="B17" s="582"/>
      <c r="C17" s="582"/>
      <c r="D17" s="582"/>
      <c r="E17" s="557"/>
      <c r="F17" s="557"/>
      <c r="G17" s="558"/>
      <c r="H17" s="255" t="s">
        <v>147</v>
      </c>
      <c r="I17" s="338"/>
      <c r="J17" s="338"/>
      <c r="K17" s="338"/>
      <c r="L17" s="381" t="s">
        <v>245</v>
      </c>
      <c r="M17" s="194"/>
      <c r="N17" s="197"/>
      <c r="O17" s="563" t="s">
        <v>224</v>
      </c>
      <c r="P17" s="563"/>
      <c r="Q17" s="563" t="s">
        <v>148</v>
      </c>
      <c r="R17" s="610"/>
    </row>
    <row r="18" spans="1:21" ht="10.5" customHeight="1" thickBot="1" x14ac:dyDescent="0.25">
      <c r="A18" s="253"/>
      <c r="B18" s="254"/>
      <c r="C18" s="254"/>
      <c r="D18" s="254"/>
      <c r="E18" s="254"/>
      <c r="F18" s="254"/>
      <c r="G18" s="254"/>
      <c r="H18" s="254"/>
      <c r="I18" s="200" t="s">
        <v>149</v>
      </c>
      <c r="J18" s="200" t="s">
        <v>150</v>
      </c>
      <c r="K18" s="200" t="s">
        <v>151</v>
      </c>
      <c r="L18" s="254"/>
      <c r="M18" s="254"/>
      <c r="N18" s="254"/>
      <c r="O18" s="564"/>
      <c r="P18" s="564"/>
      <c r="Q18" s="564"/>
      <c r="R18" s="611"/>
    </row>
    <row r="19" spans="1:21" ht="17.25" customHeight="1" thickTop="1" thickBot="1" x14ac:dyDescent="0.25">
      <c r="A19" s="584" t="s">
        <v>152</v>
      </c>
      <c r="B19" s="585"/>
      <c r="C19" s="585"/>
      <c r="D19" s="585"/>
      <c r="E19" s="585"/>
      <c r="F19" s="585"/>
      <c r="G19" s="585"/>
      <c r="H19" s="585"/>
      <c r="I19" s="585"/>
      <c r="J19" s="585"/>
      <c r="K19" s="201"/>
      <c r="L19" s="201"/>
      <c r="M19" s="201"/>
      <c r="N19" s="202"/>
      <c r="O19" s="553"/>
      <c r="P19" s="554"/>
      <c r="Q19" s="553"/>
      <c r="R19" s="554"/>
    </row>
    <row r="20" spans="1:21" ht="23.25" customHeight="1" thickTop="1" x14ac:dyDescent="0.2">
      <c r="A20" s="588" t="s">
        <v>160</v>
      </c>
      <c r="B20" s="589"/>
      <c r="C20" s="589"/>
      <c r="D20" s="589"/>
      <c r="E20" s="589"/>
      <c r="F20" s="589"/>
      <c r="G20" s="589"/>
      <c r="H20" s="590"/>
      <c r="I20" s="251" t="s">
        <v>108</v>
      </c>
      <c r="J20" s="573" t="s">
        <v>109</v>
      </c>
      <c r="K20" s="586"/>
      <c r="L20" s="573" t="s">
        <v>110</v>
      </c>
      <c r="M20" s="574"/>
      <c r="N20" s="575"/>
      <c r="O20" s="568" t="str">
        <f>IF(O19&gt;999.99,"Entry cannot be greater than 999.99.", " ")</f>
        <v xml:space="preserve"> </v>
      </c>
      <c r="P20" s="569"/>
      <c r="Q20" s="569"/>
      <c r="R20" s="570"/>
    </row>
    <row r="21" spans="1:21" ht="16.5" customHeight="1" x14ac:dyDescent="0.2">
      <c r="A21" s="203"/>
      <c r="B21" s="204" t="s">
        <v>111</v>
      </c>
      <c r="C21" s="194"/>
      <c r="D21" s="194"/>
      <c r="E21" s="194"/>
      <c r="F21" s="194"/>
      <c r="G21" s="194"/>
      <c r="H21" s="194"/>
      <c r="I21" s="339"/>
      <c r="J21" s="559"/>
      <c r="K21" s="560"/>
      <c r="L21" s="565">
        <f t="shared" ref="L21:L31" si="0">(J21*$O$19)/100</f>
        <v>0</v>
      </c>
      <c r="M21" s="566"/>
      <c r="N21" s="567"/>
      <c r="O21" s="261" t="str">
        <f>IF(Q19&gt;999.99,"Entry cannot be greater than 999.99.", " ")</f>
        <v xml:space="preserve"> </v>
      </c>
      <c r="P21" s="216"/>
      <c r="Q21" s="216"/>
      <c r="R21" s="262"/>
      <c r="U21" s="331">
        <f t="shared" ref="U21:U31" si="1">IF(I21="*",L21,0)</f>
        <v>0</v>
      </c>
    </row>
    <row r="22" spans="1:21" ht="16.5" customHeight="1" x14ac:dyDescent="0.2">
      <c r="A22" s="203"/>
      <c r="B22" s="204" t="s">
        <v>112</v>
      </c>
      <c r="C22" s="194"/>
      <c r="D22" s="194"/>
      <c r="E22" s="194"/>
      <c r="F22" s="194"/>
      <c r="G22" s="194"/>
      <c r="H22" s="194"/>
      <c r="I22" s="339"/>
      <c r="J22" s="559"/>
      <c r="K22" s="560"/>
      <c r="L22" s="565">
        <f t="shared" si="0"/>
        <v>0</v>
      </c>
      <c r="M22" s="566"/>
      <c r="N22" s="567"/>
      <c r="R22" s="196"/>
      <c r="U22" s="331">
        <f t="shared" si="1"/>
        <v>0</v>
      </c>
    </row>
    <row r="23" spans="1:21" ht="16.5" customHeight="1" x14ac:dyDescent="0.2">
      <c r="A23" s="203"/>
      <c r="B23" s="204" t="s">
        <v>113</v>
      </c>
      <c r="C23" s="194"/>
      <c r="D23" s="194"/>
      <c r="E23" s="194"/>
      <c r="F23" s="194"/>
      <c r="G23" s="194"/>
      <c r="H23" s="205"/>
      <c r="I23" s="339"/>
      <c r="J23" s="559"/>
      <c r="K23" s="560"/>
      <c r="L23" s="565">
        <f t="shared" si="0"/>
        <v>0</v>
      </c>
      <c r="M23" s="566"/>
      <c r="N23" s="567"/>
      <c r="R23" s="196"/>
      <c r="U23" s="331">
        <f t="shared" si="1"/>
        <v>0</v>
      </c>
    </row>
    <row r="24" spans="1:21" ht="16.5" customHeight="1" x14ac:dyDescent="0.2">
      <c r="A24" s="203"/>
      <c r="B24" s="204" t="s">
        <v>114</v>
      </c>
      <c r="C24" s="194"/>
      <c r="D24" s="194"/>
      <c r="E24" s="194"/>
      <c r="F24" s="194"/>
      <c r="G24" s="194"/>
      <c r="H24" s="194"/>
      <c r="I24" s="339"/>
      <c r="J24" s="559"/>
      <c r="K24" s="560"/>
      <c r="L24" s="565">
        <f t="shared" si="0"/>
        <v>0</v>
      </c>
      <c r="M24" s="566"/>
      <c r="N24" s="567"/>
      <c r="R24" s="196"/>
      <c r="U24" s="331">
        <f t="shared" si="1"/>
        <v>0</v>
      </c>
    </row>
    <row r="25" spans="1:21" ht="16.5" customHeight="1" x14ac:dyDescent="0.2">
      <c r="A25" s="203"/>
      <c r="B25" s="204" t="s">
        <v>115</v>
      </c>
      <c r="C25" s="194"/>
      <c r="D25" s="194"/>
      <c r="E25" s="194"/>
      <c r="F25" s="194"/>
      <c r="G25" s="194"/>
      <c r="H25" s="194"/>
      <c r="I25" s="339"/>
      <c r="J25" s="559"/>
      <c r="K25" s="560"/>
      <c r="L25" s="565">
        <f t="shared" si="0"/>
        <v>0</v>
      </c>
      <c r="M25" s="566"/>
      <c r="N25" s="567"/>
      <c r="R25" s="196"/>
      <c r="U25" s="331">
        <f t="shared" si="1"/>
        <v>0</v>
      </c>
    </row>
    <row r="26" spans="1:21" ht="16.5" customHeight="1" x14ac:dyDescent="0.2">
      <c r="A26" s="203"/>
      <c r="B26" s="204" t="s">
        <v>116</v>
      </c>
      <c r="C26" s="194"/>
      <c r="D26" s="194"/>
      <c r="E26" s="194"/>
      <c r="F26" s="194"/>
      <c r="G26" s="194"/>
      <c r="H26" s="194"/>
      <c r="I26" s="339"/>
      <c r="J26" s="559"/>
      <c r="K26" s="560"/>
      <c r="L26" s="565">
        <f t="shared" si="0"/>
        <v>0</v>
      </c>
      <c r="M26" s="566"/>
      <c r="N26" s="567"/>
      <c r="R26" s="196"/>
      <c r="U26" s="331">
        <f t="shared" si="1"/>
        <v>0</v>
      </c>
    </row>
    <row r="27" spans="1:21" ht="16.5" customHeight="1" x14ac:dyDescent="0.2">
      <c r="A27" s="203"/>
      <c r="B27" s="204" t="s">
        <v>117</v>
      </c>
      <c r="C27" s="194"/>
      <c r="D27" s="194"/>
      <c r="E27" s="194"/>
      <c r="F27" s="194"/>
      <c r="G27" s="194"/>
      <c r="H27" s="194"/>
      <c r="I27" s="339"/>
      <c r="J27" s="559"/>
      <c r="K27" s="560"/>
      <c r="L27" s="565">
        <f t="shared" si="0"/>
        <v>0</v>
      </c>
      <c r="M27" s="566"/>
      <c r="N27" s="567"/>
      <c r="R27" s="196"/>
      <c r="U27" s="331">
        <f t="shared" si="1"/>
        <v>0</v>
      </c>
    </row>
    <row r="28" spans="1:21" ht="16.5" customHeight="1" x14ac:dyDescent="0.2">
      <c r="A28" s="206"/>
      <c r="B28" s="587"/>
      <c r="C28" s="587"/>
      <c r="D28" s="587"/>
      <c r="E28" s="587"/>
      <c r="F28" s="587"/>
      <c r="G28" s="587"/>
      <c r="H28" s="587"/>
      <c r="I28" s="339"/>
      <c r="J28" s="559"/>
      <c r="K28" s="560"/>
      <c r="L28" s="565">
        <f t="shared" si="0"/>
        <v>0</v>
      </c>
      <c r="M28" s="566"/>
      <c r="N28" s="567"/>
      <c r="R28" s="196"/>
      <c r="U28" s="331">
        <f t="shared" si="1"/>
        <v>0</v>
      </c>
    </row>
    <row r="29" spans="1:21" ht="16.5" customHeight="1" x14ac:dyDescent="0.2">
      <c r="A29" s="206"/>
      <c r="B29" s="622"/>
      <c r="C29" s="622"/>
      <c r="D29" s="622"/>
      <c r="E29" s="622"/>
      <c r="F29" s="622"/>
      <c r="G29" s="622"/>
      <c r="H29" s="622"/>
      <c r="I29" s="339"/>
      <c r="J29" s="559"/>
      <c r="K29" s="560"/>
      <c r="L29" s="565">
        <f t="shared" si="0"/>
        <v>0</v>
      </c>
      <c r="M29" s="566"/>
      <c r="N29" s="567"/>
      <c r="R29" s="196"/>
      <c r="U29" s="331">
        <f t="shared" si="1"/>
        <v>0</v>
      </c>
    </row>
    <row r="30" spans="1:21" ht="16.5" customHeight="1" x14ac:dyDescent="0.2">
      <c r="A30" s="206"/>
      <c r="B30" s="622"/>
      <c r="C30" s="622"/>
      <c r="D30" s="622"/>
      <c r="E30" s="622"/>
      <c r="F30" s="622"/>
      <c r="G30" s="622"/>
      <c r="H30" s="622"/>
      <c r="I30" s="339"/>
      <c r="J30" s="559"/>
      <c r="K30" s="560"/>
      <c r="L30" s="565">
        <f t="shared" si="0"/>
        <v>0</v>
      </c>
      <c r="M30" s="566"/>
      <c r="N30" s="567"/>
      <c r="R30" s="196"/>
      <c r="U30" s="331">
        <f t="shared" si="1"/>
        <v>0</v>
      </c>
    </row>
    <row r="31" spans="1:21" ht="16.5" customHeight="1" thickBot="1" x14ac:dyDescent="0.25">
      <c r="A31" s="206"/>
      <c r="B31" s="622"/>
      <c r="C31" s="622"/>
      <c r="D31" s="622"/>
      <c r="E31" s="622"/>
      <c r="F31" s="622"/>
      <c r="G31" s="622"/>
      <c r="H31" s="622"/>
      <c r="I31" s="339"/>
      <c r="J31" s="559"/>
      <c r="K31" s="560"/>
      <c r="L31" s="565">
        <f t="shared" si="0"/>
        <v>0</v>
      </c>
      <c r="M31" s="566"/>
      <c r="N31" s="567"/>
      <c r="R31" s="188"/>
      <c r="U31" s="331">
        <f t="shared" si="1"/>
        <v>0</v>
      </c>
    </row>
    <row r="32" spans="1:21" ht="16.5" customHeight="1" thickTop="1" thickBot="1" x14ac:dyDescent="0.25">
      <c r="A32" s="626" t="s">
        <v>153</v>
      </c>
      <c r="B32" s="627"/>
      <c r="C32" s="627"/>
      <c r="D32" s="627"/>
      <c r="E32" s="627"/>
      <c r="F32" s="627"/>
      <c r="G32" s="207"/>
      <c r="H32" s="207"/>
      <c r="I32" s="207"/>
      <c r="J32" s="207"/>
      <c r="K32" s="207"/>
      <c r="L32" s="614">
        <f>SUM(L21:N31)</f>
        <v>0</v>
      </c>
      <c r="M32" s="615"/>
      <c r="N32" s="616"/>
      <c r="O32" s="603">
        <f>$L$32</f>
        <v>0</v>
      </c>
      <c r="P32" s="604"/>
      <c r="Q32" s="639"/>
      <c r="R32" s="640"/>
      <c r="U32" s="331">
        <f>SUM(U21:U31)</f>
        <v>0</v>
      </c>
    </row>
    <row r="33" spans="1:21" ht="15.75" thickTop="1" x14ac:dyDescent="0.2">
      <c r="A33" s="630" t="s">
        <v>154</v>
      </c>
      <c r="B33" s="631"/>
      <c r="C33" s="631"/>
      <c r="D33" s="631"/>
      <c r="E33" s="631"/>
      <c r="F33" s="631"/>
      <c r="G33" s="631"/>
      <c r="H33" s="208"/>
      <c r="I33" s="208"/>
      <c r="J33" s="208"/>
      <c r="K33" s="208"/>
      <c r="L33" s="209"/>
      <c r="M33" s="209"/>
      <c r="N33" s="210"/>
      <c r="O33" s="194"/>
      <c r="P33" s="194"/>
      <c r="Q33" s="194"/>
      <c r="R33" s="196"/>
    </row>
    <row r="34" spans="1:21" x14ac:dyDescent="0.2">
      <c r="A34" s="206"/>
      <c r="B34" s="211" t="s">
        <v>161</v>
      </c>
      <c r="C34" s="211"/>
      <c r="D34" s="211"/>
      <c r="E34" s="211"/>
      <c r="F34" s="211"/>
      <c r="G34" s="211"/>
      <c r="H34" s="211"/>
      <c r="I34" s="205"/>
      <c r="J34" s="194"/>
      <c r="K34" s="209"/>
      <c r="L34" s="212"/>
      <c r="M34" s="213" t="str">
        <f>IF(E17&lt;1," ",IF(E17&gt;147000,"0",6.2))</f>
        <v xml:space="preserve"> </v>
      </c>
      <c r="N34" s="214" t="s">
        <v>118</v>
      </c>
      <c r="O34" s="261"/>
      <c r="P34" s="216"/>
      <c r="Q34" s="216"/>
      <c r="R34" s="262"/>
    </row>
    <row r="35" spans="1:21" x14ac:dyDescent="0.2">
      <c r="A35" s="206"/>
      <c r="B35" s="215" t="s">
        <v>119</v>
      </c>
      <c r="C35" s="209"/>
      <c r="D35" s="209"/>
      <c r="E35" s="209"/>
      <c r="F35" s="209"/>
      <c r="G35" s="209"/>
      <c r="H35" s="209"/>
      <c r="I35" s="209"/>
      <c r="J35" s="194"/>
      <c r="K35" s="209"/>
      <c r="L35" s="212"/>
      <c r="M35" s="213">
        <v>1.45</v>
      </c>
      <c r="N35" s="214" t="s">
        <v>118</v>
      </c>
      <c r="O35" s="261"/>
      <c r="P35" s="216"/>
      <c r="Q35" s="216"/>
      <c r="R35" s="262"/>
    </row>
    <row r="36" spans="1:21" x14ac:dyDescent="0.2">
      <c r="A36" s="206"/>
      <c r="B36" s="215" t="s">
        <v>256</v>
      </c>
      <c r="C36" s="209"/>
      <c r="D36" s="209"/>
      <c r="E36" s="209"/>
      <c r="F36" s="209"/>
      <c r="G36" s="209"/>
      <c r="H36" s="209"/>
      <c r="I36" s="209"/>
      <c r="J36" s="194"/>
      <c r="K36" s="183" t="s">
        <v>155</v>
      </c>
      <c r="L36" s="340"/>
      <c r="M36" s="213" t="str">
        <f>IF(E17&lt;1," ",IF(E17&gt;7000,"0",IF(L36&gt;0.6,0.6,L36)))</f>
        <v xml:space="preserve"> </v>
      </c>
      <c r="N36" s="214" t="s">
        <v>118</v>
      </c>
      <c r="O36" s="194"/>
      <c r="P36" s="194"/>
      <c r="Q36" s="194"/>
      <c r="R36" s="196"/>
    </row>
    <row r="37" spans="1:21" x14ac:dyDescent="0.2">
      <c r="A37" s="206"/>
      <c r="B37" s="215" t="s">
        <v>265</v>
      </c>
      <c r="C37" s="209"/>
      <c r="D37" s="209"/>
      <c r="E37" s="209"/>
      <c r="F37" s="209"/>
      <c r="G37" s="209"/>
      <c r="H37" s="209"/>
      <c r="I37" s="209"/>
      <c r="J37" s="194"/>
      <c r="K37" s="183" t="s">
        <v>155</v>
      </c>
      <c r="L37" s="340"/>
      <c r="M37" s="213">
        <f>IF(E17&gt;12000,"0",IF(L37&gt;9.9,9.9,L37))</f>
        <v>0</v>
      </c>
      <c r="N37" s="214" t="s">
        <v>118</v>
      </c>
      <c r="O37" s="194"/>
      <c r="P37" s="194"/>
      <c r="Q37" s="194"/>
      <c r="R37" s="196"/>
    </row>
    <row r="38" spans="1:21" ht="15.75" thickBot="1" x14ac:dyDescent="0.25">
      <c r="A38" s="206"/>
      <c r="B38" s="215" t="s">
        <v>122</v>
      </c>
      <c r="F38" s="209"/>
      <c r="H38" s="216"/>
      <c r="I38" s="216"/>
      <c r="J38" s="216"/>
      <c r="K38" s="183" t="s">
        <v>155</v>
      </c>
      <c r="L38" s="341"/>
      <c r="M38" s="213">
        <f>IF(L38&gt;0.25,0.25,L38)</f>
        <v>0</v>
      </c>
      <c r="N38" s="214" t="s">
        <v>118</v>
      </c>
      <c r="O38" s="576" t="s">
        <v>156</v>
      </c>
      <c r="P38" s="577"/>
      <c r="Q38" s="194"/>
      <c r="R38" s="196"/>
    </row>
    <row r="39" spans="1:21" ht="16.5" thickTop="1" thickBot="1" x14ac:dyDescent="0.25">
      <c r="A39" s="217"/>
      <c r="B39" s="556" t="s">
        <v>120</v>
      </c>
      <c r="C39" s="556"/>
      <c r="D39" s="556"/>
      <c r="E39" s="556"/>
      <c r="F39" s="183" t="s">
        <v>121</v>
      </c>
      <c r="G39" s="342"/>
      <c r="H39" s="209"/>
      <c r="I39" s="183"/>
      <c r="J39" s="218"/>
      <c r="K39" s="183" t="s">
        <v>155</v>
      </c>
      <c r="L39" s="341"/>
      <c r="M39" s="213" t="str">
        <f>IF(J43&lt;39.86,L39,"0")</f>
        <v>0</v>
      </c>
      <c r="N39" s="219" t="s">
        <v>118</v>
      </c>
      <c r="O39" s="603">
        <f>ROUND(IF(J43&gt;=39.86,(1594.57*L39/100)/40,"0"),2)</f>
        <v>0</v>
      </c>
      <c r="P39" s="604"/>
      <c r="Q39" s="194"/>
      <c r="R39" s="196"/>
      <c r="U39" s="256"/>
    </row>
    <row r="40" spans="1:21" ht="15.75" thickTop="1" x14ac:dyDescent="0.2">
      <c r="A40" s="240"/>
      <c r="B40" s="561" t="s">
        <v>223</v>
      </c>
      <c r="C40" s="561"/>
      <c r="D40" s="561"/>
      <c r="E40" s="647"/>
      <c r="F40" s="647"/>
      <c r="G40" s="562" t="s">
        <v>226</v>
      </c>
      <c r="H40" s="562"/>
      <c r="I40" s="562"/>
      <c r="J40" s="562"/>
      <c r="K40" s="183" t="s">
        <v>155</v>
      </c>
      <c r="L40" s="340"/>
      <c r="M40" s="271">
        <f>L40</f>
        <v>0</v>
      </c>
      <c r="N40" s="219" t="s">
        <v>118</v>
      </c>
      <c r="O40" s="220"/>
      <c r="P40" s="220"/>
      <c r="Q40" s="220"/>
      <c r="R40" s="221"/>
    </row>
    <row r="41" spans="1:21" x14ac:dyDescent="0.2">
      <c r="A41" s="623" t="s">
        <v>157</v>
      </c>
      <c r="B41" s="624"/>
      <c r="C41" s="624"/>
      <c r="D41" s="624"/>
      <c r="E41" s="624"/>
      <c r="F41" s="624"/>
      <c r="G41" s="624"/>
      <c r="H41" s="624"/>
      <c r="I41" s="220"/>
      <c r="J41" s="220"/>
      <c r="K41" s="220"/>
      <c r="L41" s="220"/>
      <c r="M41" s="220"/>
      <c r="N41" s="220"/>
      <c r="O41" s="220"/>
      <c r="P41" s="220"/>
      <c r="Q41" s="220"/>
      <c r="R41" s="221"/>
    </row>
    <row r="42" spans="1:21" ht="15.75" thickBot="1" x14ac:dyDescent="0.25">
      <c r="A42" s="222">
        <v>0</v>
      </c>
      <c r="C42" s="194"/>
      <c r="D42" s="194"/>
      <c r="E42" s="194"/>
      <c r="F42" s="194"/>
      <c r="G42" s="194"/>
      <c r="H42" s="223"/>
      <c r="I42" s="194"/>
      <c r="J42" s="617" t="s">
        <v>221</v>
      </c>
      <c r="K42" s="617"/>
      <c r="L42" s="194"/>
      <c r="M42" s="270" t="s">
        <v>222</v>
      </c>
      <c r="N42" s="194"/>
      <c r="O42" s="605" t="s">
        <v>158</v>
      </c>
      <c r="P42" s="605"/>
      <c r="Q42" s="605"/>
      <c r="R42" s="606"/>
    </row>
    <row r="43" spans="1:21" ht="16.5" thickTop="1" thickBot="1" x14ac:dyDescent="0.25">
      <c r="A43" s="185" t="s">
        <v>123</v>
      </c>
      <c r="C43" s="194"/>
      <c r="D43" s="194"/>
      <c r="E43" s="194"/>
      <c r="F43" s="194"/>
      <c r="G43" s="194"/>
      <c r="H43" s="194"/>
      <c r="J43" s="602" t="str">
        <f>IF(A42=0," ",IF(A42=1,O19+O32,IF(A42=2,O19+U32)))</f>
        <v xml:space="preserve"> </v>
      </c>
      <c r="K43" s="602"/>
      <c r="L43" s="224" t="s">
        <v>124</v>
      </c>
      <c r="M43" s="257">
        <f>SUM(M34:M40)</f>
        <v>1.45</v>
      </c>
      <c r="N43" s="224" t="s">
        <v>229</v>
      </c>
      <c r="O43" s="603" t="str">
        <f>IF(J43=" "," ",ROUND(J43*M43/100,2))</f>
        <v xml:space="preserve"> </v>
      </c>
      <c r="P43" s="604"/>
      <c r="Q43" s="620" t="str">
        <f>IF(A42=0," ",IF(A42=1,(((O19+O32)*M39/100)+((Q19+Q32)*(M34+M35+M36+M37+M38+M40)/100)),IF(A42=2,(((O19+U32)*M39/100)+((Q19+U32)*(M34+M35+M36+M37+M38+M40)/100)))))</f>
        <v xml:space="preserve"> </v>
      </c>
      <c r="R43" s="621"/>
    </row>
    <row r="44" spans="1:21" ht="7.5" customHeight="1" thickTop="1" thickBot="1" x14ac:dyDescent="0.25">
      <c r="A44" s="185"/>
      <c r="C44" s="194"/>
      <c r="D44" s="194"/>
      <c r="E44" s="194"/>
      <c r="F44" s="194"/>
      <c r="G44" s="194"/>
      <c r="H44" s="194"/>
      <c r="J44" s="298"/>
      <c r="K44" s="298"/>
      <c r="L44" s="224"/>
      <c r="M44" s="299"/>
      <c r="N44" s="224"/>
      <c r="O44" s="303"/>
      <c r="P44" s="303"/>
      <c r="Q44" s="305"/>
      <c r="R44" s="296"/>
    </row>
    <row r="45" spans="1:21" ht="17.25" customHeight="1" thickTop="1" thickBot="1" x14ac:dyDescent="0.25">
      <c r="A45" s="584" t="s">
        <v>159</v>
      </c>
      <c r="B45" s="585"/>
      <c r="C45" s="585"/>
      <c r="D45" s="585"/>
      <c r="E45" s="585"/>
      <c r="F45" s="585"/>
      <c r="G45" s="585"/>
      <c r="H45" s="585"/>
      <c r="I45" s="585"/>
      <c r="J45" s="585"/>
      <c r="K45" s="201"/>
      <c r="L45" s="201"/>
      <c r="M45" s="201"/>
      <c r="N45" s="300" t="s">
        <v>164</v>
      </c>
      <c r="O45" s="635" t="str">
        <f>IF(E17&lt;1," ",SUM(O19,O32,O39,O43))</f>
        <v xml:space="preserve"> </v>
      </c>
      <c r="P45" s="636"/>
      <c r="Q45" s="637" t="str">
        <f>IF(E17&lt;1,"  ",SUM(O39,Q19,Q32,Q43))</f>
        <v xml:space="preserve">  </v>
      </c>
      <c r="R45" s="638"/>
    </row>
    <row r="46" spans="1:21" ht="15.75" thickTop="1" x14ac:dyDescent="0.2">
      <c r="A46" s="628" t="s">
        <v>195</v>
      </c>
      <c r="B46" s="629"/>
      <c r="C46" s="629"/>
      <c r="D46" s="629"/>
      <c r="E46" s="629"/>
      <c r="F46" s="629"/>
      <c r="G46" s="629"/>
      <c r="H46" s="629"/>
      <c r="I46" s="629"/>
      <c r="J46" s="629"/>
      <c r="K46" s="226"/>
      <c r="L46" s="226"/>
      <c r="M46" s="226"/>
      <c r="N46" s="226"/>
      <c r="O46" s="226"/>
      <c r="P46" s="226"/>
      <c r="Q46" s="226"/>
      <c r="R46" s="227"/>
    </row>
    <row r="47" spans="1:21" x14ac:dyDescent="0.2">
      <c r="A47" s="228"/>
      <c r="B47" s="204" t="s">
        <v>125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29"/>
    </row>
    <row r="48" spans="1:21" x14ac:dyDescent="0.2">
      <c r="A48" s="203" t="s">
        <v>126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29"/>
    </row>
    <row r="49" spans="1:18" x14ac:dyDescent="0.2">
      <c r="A49" s="22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29"/>
    </row>
    <row r="50" spans="1:18" x14ac:dyDescent="0.2">
      <c r="A50" s="22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556" t="s">
        <v>162</v>
      </c>
      <c r="M50" s="556"/>
      <c r="N50" s="556"/>
      <c r="O50" s="556"/>
      <c r="P50" s="556"/>
      <c r="Q50" s="556"/>
      <c r="R50" s="229"/>
    </row>
    <row r="51" spans="1:18" ht="12.75" customHeight="1" x14ac:dyDescent="0.2">
      <c r="A51" s="228"/>
      <c r="B51" s="230" t="s">
        <v>90</v>
      </c>
      <c r="C51" s="231"/>
      <c r="D51" s="231"/>
      <c r="E51" s="231"/>
      <c r="F51" s="231"/>
      <c r="G51" s="231"/>
      <c r="H51" s="231"/>
      <c r="I51" s="208"/>
      <c r="J51" s="208"/>
      <c r="K51" s="208"/>
      <c r="L51" s="204"/>
      <c r="M51" s="204"/>
      <c r="N51" s="204"/>
      <c r="O51" s="204"/>
      <c r="P51" s="204"/>
      <c r="Q51" s="204"/>
      <c r="R51" s="229"/>
    </row>
    <row r="52" spans="1:18" ht="16.5" customHeight="1" x14ac:dyDescent="0.2">
      <c r="A52" s="228"/>
      <c r="B52" s="634"/>
      <c r="C52" s="634"/>
      <c r="D52" s="634"/>
      <c r="E52" s="634"/>
      <c r="F52" s="634"/>
      <c r="G52" s="634"/>
      <c r="H52" s="634"/>
      <c r="I52" s="208"/>
      <c r="J52" s="208"/>
      <c r="K52" s="208"/>
      <c r="L52" s="556" t="s">
        <v>163</v>
      </c>
      <c r="M52" s="556"/>
      <c r="N52" s="556"/>
      <c r="O52" s="556"/>
      <c r="P52" s="556"/>
      <c r="Q52" s="556"/>
      <c r="R52" s="229"/>
    </row>
    <row r="53" spans="1:18" ht="12.75" customHeight="1" x14ac:dyDescent="0.2">
      <c r="A53" s="228"/>
      <c r="B53" s="230" t="s">
        <v>33</v>
      </c>
      <c r="C53" s="231"/>
      <c r="D53" s="231"/>
      <c r="E53" s="231"/>
      <c r="F53" s="231"/>
      <c r="G53" s="231"/>
      <c r="H53" s="231"/>
      <c r="I53" s="208"/>
      <c r="J53" s="208"/>
      <c r="K53" s="208"/>
      <c r="L53" s="204"/>
      <c r="M53" s="204"/>
      <c r="N53" s="204"/>
      <c r="O53" s="204"/>
      <c r="P53" s="204"/>
      <c r="Q53" s="204"/>
      <c r="R53" s="229"/>
    </row>
    <row r="54" spans="1:18" ht="16.5" customHeight="1" x14ac:dyDescent="0.2">
      <c r="A54" s="228"/>
      <c r="B54" s="634"/>
      <c r="C54" s="634"/>
      <c r="D54" s="634"/>
      <c r="E54" s="634"/>
      <c r="F54" s="634"/>
      <c r="G54" s="634"/>
      <c r="H54" s="634"/>
      <c r="I54" s="208"/>
      <c r="J54" s="208"/>
      <c r="K54" s="208"/>
      <c r="L54" s="232"/>
      <c r="M54" s="232"/>
      <c r="N54" s="232"/>
      <c r="O54" s="232"/>
      <c r="P54" s="232"/>
      <c r="Q54" s="204"/>
      <c r="R54" s="229"/>
    </row>
    <row r="55" spans="1:18" ht="12.75" customHeight="1" x14ac:dyDescent="0.2">
      <c r="A55" s="228"/>
      <c r="B55" s="230" t="s">
        <v>10</v>
      </c>
      <c r="C55" s="231"/>
      <c r="D55" s="231"/>
      <c r="E55" s="231"/>
      <c r="F55" s="231"/>
      <c r="G55" s="231"/>
      <c r="H55" s="231"/>
      <c r="I55" s="208"/>
      <c r="J55" s="208"/>
      <c r="K55" s="208"/>
      <c r="L55" s="233" t="s">
        <v>11</v>
      </c>
      <c r="M55" s="208"/>
      <c r="N55" s="208"/>
      <c r="O55" s="208"/>
      <c r="P55" s="208"/>
      <c r="Q55" s="208"/>
      <c r="R55" s="229"/>
    </row>
    <row r="56" spans="1:18" ht="5.25" customHeight="1" thickBot="1" x14ac:dyDescent="0.25">
      <c r="A56" s="198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234"/>
    </row>
    <row r="57" spans="1:18" ht="15.75" thickTop="1" x14ac:dyDescent="0.2">
      <c r="A57" s="236" t="s">
        <v>266</v>
      </c>
      <c r="B57" s="235"/>
    </row>
  </sheetData>
  <sheetProtection algorithmName="SHA-512" hashValue="BnwV1b68LtScKNdjChDFubr0fyHOT7iTa1J2rgxmDIg3HA8Q0HFEner1qDkICNIa71OJmQAphquDI9I34QaYIw==" saltValue="GPjI9Umub9jbgQzh8w2W0Q==" spinCount="100000" sheet="1" objects="1" scenarios="1" selectLockedCells="1"/>
  <mergeCells count="83">
    <mergeCell ref="B54:H54"/>
    <mergeCell ref="B29:H29"/>
    <mergeCell ref="B30:H30"/>
    <mergeCell ref="B31:H31"/>
    <mergeCell ref="B39:E39"/>
    <mergeCell ref="A41:H41"/>
    <mergeCell ref="A45:J45"/>
    <mergeCell ref="J31:K31"/>
    <mergeCell ref="E40:F40"/>
    <mergeCell ref="A32:F32"/>
    <mergeCell ref="A46:J46"/>
    <mergeCell ref="A33:G33"/>
    <mergeCell ref="Q6:R6"/>
    <mergeCell ref="J43:K43"/>
    <mergeCell ref="O43:P43"/>
    <mergeCell ref="O42:R42"/>
    <mergeCell ref="O32:P32"/>
    <mergeCell ref="P14:R14"/>
    <mergeCell ref="L26:N26"/>
    <mergeCell ref="P11:R11"/>
    <mergeCell ref="Q17:R18"/>
    <mergeCell ref="Q8:R8"/>
    <mergeCell ref="I11:K11"/>
    <mergeCell ref="L32:N32"/>
    <mergeCell ref="J42:K42"/>
    <mergeCell ref="Q32:R32"/>
    <mergeCell ref="Q43:R43"/>
    <mergeCell ref="O39:P39"/>
    <mergeCell ref="O6:P6"/>
    <mergeCell ref="A11:C11"/>
    <mergeCell ref="A14:D14"/>
    <mergeCell ref="E14:G14"/>
    <mergeCell ref="A6:L6"/>
    <mergeCell ref="D11:F11"/>
    <mergeCell ref="D10:K10"/>
    <mergeCell ref="J14:L14"/>
    <mergeCell ref="A8:C8"/>
    <mergeCell ref="D8:K8"/>
    <mergeCell ref="D9:K9"/>
    <mergeCell ref="A9:C9"/>
    <mergeCell ref="A19:J19"/>
    <mergeCell ref="J26:K26"/>
    <mergeCell ref="J29:K29"/>
    <mergeCell ref="J28:K28"/>
    <mergeCell ref="J20:K20"/>
    <mergeCell ref="B28:H28"/>
    <mergeCell ref="A20:H20"/>
    <mergeCell ref="A15:D15"/>
    <mergeCell ref="E15:H15"/>
    <mergeCell ref="A16:D16"/>
    <mergeCell ref="A17:D17"/>
    <mergeCell ref="E16:F16"/>
    <mergeCell ref="O20:R20"/>
    <mergeCell ref="L50:Q50"/>
    <mergeCell ref="O45:P45"/>
    <mergeCell ref="Q45:R45"/>
    <mergeCell ref="L30:N30"/>
    <mergeCell ref="L22:N22"/>
    <mergeCell ref="L25:N25"/>
    <mergeCell ref="L27:N27"/>
    <mergeCell ref="L20:N20"/>
    <mergeCell ref="L23:N23"/>
    <mergeCell ref="L24:N24"/>
    <mergeCell ref="O38:P38"/>
    <mergeCell ref="L31:N31"/>
    <mergeCell ref="L29:N29"/>
    <mergeCell ref="L21:N21"/>
    <mergeCell ref="Q19:R19"/>
    <mergeCell ref="O19:P19"/>
    <mergeCell ref="B52:H52"/>
    <mergeCell ref="L52:Q52"/>
    <mergeCell ref="E17:G17"/>
    <mergeCell ref="J21:K21"/>
    <mergeCell ref="B40:D40"/>
    <mergeCell ref="G40:J40"/>
    <mergeCell ref="J27:K27"/>
    <mergeCell ref="O17:P18"/>
    <mergeCell ref="J22:K22"/>
    <mergeCell ref="J23:K23"/>
    <mergeCell ref="J24:K24"/>
    <mergeCell ref="J25:K25"/>
    <mergeCell ref="J30:K30"/>
    <mergeCell ref="L28:N28"/>
  </mergeCells>
  <phoneticPr fontId="5" type="noConversion"/>
  <dataValidations count="15">
    <dataValidation allowBlank="1" showInputMessage="1" showErrorMessage="1" promptTitle="Total Labor Rate- Regular Base" prompt="If this total is blank, check to make sure you have entered Gross Pay Year-to-Date." sqref="O45:P45" xr:uid="{00000000-0002-0000-0800-000000000000}"/>
    <dataValidation allowBlank="1" showInputMessage="1" showErrorMessage="1" promptTitle="Total Labor Rate - Premium Time " prompt="If this total is blank and you have entered a Premium Time Base Rate, check to make sure you entered Gross Pay Year-to-Date." sqref="Q45:R45" xr:uid="{00000000-0002-0000-0800-000001000000}"/>
    <dataValidation allowBlank="1" showInputMessage="1" showErrorMessage="1" error="Please enter a four-digit code." promptTitle="WC Code" prompt="This must be a four-digit code." sqref="G39" xr:uid="{00000000-0002-0000-0800-000002000000}"/>
    <dataValidation allowBlank="1" showInputMessage="1" showErrorMessage="1" promptTitle="Item No." prompt="This is a required entry." sqref="E14:H14" xr:uid="{00000000-0002-0000-0800-000003000000}"/>
    <dataValidation allowBlank="1" showInputMessage="1" showErrorMessage="1" promptTitle="Employee Name" prompt="This is a required entry." sqref="E15:L15" xr:uid="{00000000-0002-0000-0800-000004000000}"/>
    <dataValidation allowBlank="1" showInputMessage="1" showErrorMessage="1" promptTitle="Social Security No." prompt="This is a required entry. Please enter ONLY the last four digits." sqref="H16:L16" xr:uid="{00000000-0002-0000-0800-000005000000}"/>
    <dataValidation allowBlank="1" showInputMessage="1" showErrorMessage="1" promptTitle="Trade" prompt="This is a required entry." sqref="P14:R14 J14:L14" xr:uid="{00000000-0002-0000-0800-000006000000}"/>
    <dataValidation type="textLength" allowBlank="1" showInputMessage="1" showErrorMessage="1" prompt="If this applies, enter only ONE &quot;*&quot;." sqref="I21:I31" xr:uid="{00000000-0002-0000-0800-000007000000}">
      <formula1>0</formula1>
      <formula2>1</formula2>
    </dataValidation>
    <dataValidation allowBlank="1" showInputMessage="1" showErrorMessage="1" promptTitle="Social Security No." prompt="This is a required entry. Please enter only the last four digits." sqref="G16" xr:uid="{00000000-0002-0000-0800-000008000000}"/>
    <dataValidation allowBlank="1" showInputMessage="1" showErrorMessage="1" promptTitle="Total Benefits Per Hour " prompt="This field must be entered manually." sqref="Q32:R32" xr:uid="{00000000-0002-0000-0800-000009000000}"/>
    <dataValidation type="textLength" operator="equal" allowBlank="1" showInputMessage="1" showErrorMessage="1" error="Please enter only the last four digits of the Social Security No." promptTitle="Social Security No." prompt="This is a required entry. Please enter only the last four digits." sqref="E16:F16" xr:uid="{00000000-0002-0000-0800-00000A000000}">
      <formula1>4</formula1>
    </dataValidation>
    <dataValidation type="decimal" allowBlank="1" showInputMessage="1" showErrorMessage="1" promptTitle="Gross Pay YTD" prompt="This is a required entry." sqref="E17:G17" xr:uid="{00000000-0002-0000-0800-00000B000000}">
      <formula1>0</formula1>
      <formula2>500000.99</formula2>
    </dataValidation>
    <dataValidation type="textLength" operator="equal" allowBlank="1" showInputMessage="1" showErrorMessage="1" error="Please enter two digits for month." promptTitle="Month" prompt="This is a required entry. Please enter two digits." sqref="I17" xr:uid="{00000000-0002-0000-0800-00000C000000}">
      <formula1>2</formula1>
    </dataValidation>
    <dataValidation type="textLength" operator="equal" allowBlank="1" showInputMessage="1" showErrorMessage="1" error="Please enter two digits for day." promptTitle="Day" prompt="This is a required entry. Please enter two digits." sqref="J17" xr:uid="{00000000-0002-0000-0800-00000D000000}">
      <formula1>2</formula1>
    </dataValidation>
    <dataValidation type="textLength" operator="equal" allowBlank="1" showInputMessage="1" showErrorMessage="1" error="Please enter two digits for year." promptTitle="Year" prompt="This is a required entry. Please enter two digits." sqref="K17" xr:uid="{00000000-0002-0000-0800-00000E000000}">
      <formula1>2</formula1>
    </dataValidation>
  </dataValidations>
  <printOptions horizontalCentered="1" verticalCentered="1"/>
  <pageMargins left="0" right="0" top="0" bottom="0" header="0" footer="0"/>
  <pageSetup scale="8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5" r:id="rId4" name="Option Button 3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41</xdr:row>
                    <xdr:rowOff>0</xdr:rowOff>
                  </from>
                  <to>
                    <xdr:col>6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6" r:id="rId5" name="Option Button 4">
              <controlPr defaultSize="0" autoFill="0" autoLine="0" autoPict="0">
                <anchor moveWithCells="1" sizeWithCells="1">
                  <from>
                    <xdr:col>0</xdr:col>
                    <xdr:colOff>381000</xdr:colOff>
                    <xdr:row>42</xdr:row>
                    <xdr:rowOff>0</xdr:rowOff>
                  </from>
                  <to>
                    <xdr:col>8</xdr:col>
                    <xdr:colOff>114300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9" r:id="rId6" name="Check Box 7">
              <controlPr defaultSize="0" autoFill="0" autoLine="0" autoPict="0">
                <anchor moveWithCells="1">
                  <from>
                    <xdr:col>12</xdr:col>
                    <xdr:colOff>342900</xdr:colOff>
                    <xdr:row>14</xdr:row>
                    <xdr:rowOff>95250</xdr:rowOff>
                  </from>
                  <to>
                    <xdr:col>14</xdr:col>
                    <xdr:colOff>390525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0" r:id="rId7" name="Check Box 8">
              <controlPr defaultSize="0" autoFill="0" autoLine="0" autoPict="0">
                <anchor moveWithCells="1">
                  <from>
                    <xdr:col>15</xdr:col>
                    <xdr:colOff>123825</xdr:colOff>
                    <xdr:row>14</xdr:row>
                    <xdr:rowOff>95250</xdr:rowOff>
                  </from>
                  <to>
                    <xdr:col>17</xdr:col>
                    <xdr:colOff>523875</xdr:colOff>
                    <xdr:row>15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43</vt:i4>
      </vt:variant>
    </vt:vector>
  </HeadingPairs>
  <TitlesOfParts>
    <vt:vector size="86" baseType="lpstr">
      <vt:lpstr>BDC 274</vt:lpstr>
      <vt:lpstr>BDC 271</vt:lpstr>
      <vt:lpstr>BDC 125E</vt:lpstr>
      <vt:lpstr>BDC 125E (2)</vt:lpstr>
      <vt:lpstr>BDC 125E (3)</vt:lpstr>
      <vt:lpstr>BDC 125E (4)</vt:lpstr>
      <vt:lpstr>BDC 125E (5)</vt:lpstr>
      <vt:lpstr>BDC 125E (6)</vt:lpstr>
      <vt:lpstr>BDC 125E (7)</vt:lpstr>
      <vt:lpstr>BDC 125E (8)</vt:lpstr>
      <vt:lpstr>BDC 125E (9)</vt:lpstr>
      <vt:lpstr>BDC 125E (10)</vt:lpstr>
      <vt:lpstr>BDC 125E (11)</vt:lpstr>
      <vt:lpstr>BDC 125E (12)</vt:lpstr>
      <vt:lpstr>BDC 125E (13)</vt:lpstr>
      <vt:lpstr>BDC 125E (14)</vt:lpstr>
      <vt:lpstr>BDC 125E (15)</vt:lpstr>
      <vt:lpstr>BDC 125E (16)</vt:lpstr>
      <vt:lpstr>BDC 125E (17)</vt:lpstr>
      <vt:lpstr>BDC 125E (18)</vt:lpstr>
      <vt:lpstr>BDC 125E (19)</vt:lpstr>
      <vt:lpstr>BDC 272</vt:lpstr>
      <vt:lpstr>BDC 272 (2)</vt:lpstr>
      <vt:lpstr>BDC 272 (3)</vt:lpstr>
      <vt:lpstr>BDC 272 (4)</vt:lpstr>
      <vt:lpstr>BDC 272 (5)</vt:lpstr>
      <vt:lpstr>BDC 272 (6)</vt:lpstr>
      <vt:lpstr>BDC 272 (7)</vt:lpstr>
      <vt:lpstr>BDC 272 (8)</vt:lpstr>
      <vt:lpstr>BDC 272 (9)</vt:lpstr>
      <vt:lpstr>BDC 272 (10)</vt:lpstr>
      <vt:lpstr>BDC 275</vt:lpstr>
      <vt:lpstr>BDC 124E</vt:lpstr>
      <vt:lpstr>BDC 124E (2)</vt:lpstr>
      <vt:lpstr>BDC 124E (3)</vt:lpstr>
      <vt:lpstr>BDC 124E (4)</vt:lpstr>
      <vt:lpstr>BDC 124E (5)</vt:lpstr>
      <vt:lpstr>BDC 124E (6)</vt:lpstr>
      <vt:lpstr>BDC 124E (7)</vt:lpstr>
      <vt:lpstr>BDC 124E (8)</vt:lpstr>
      <vt:lpstr>BDC 124E (9)</vt:lpstr>
      <vt:lpstr>BDC 124E (10)</vt:lpstr>
      <vt:lpstr>Sheet1</vt:lpstr>
      <vt:lpstr>'BDC 124E'!Print_Area</vt:lpstr>
      <vt:lpstr>'BDC 124E (10)'!Print_Area</vt:lpstr>
      <vt:lpstr>'BDC 124E (2)'!Print_Area</vt:lpstr>
      <vt:lpstr>'BDC 124E (3)'!Print_Area</vt:lpstr>
      <vt:lpstr>'BDC 124E (4)'!Print_Area</vt:lpstr>
      <vt:lpstr>'BDC 124E (5)'!Print_Area</vt:lpstr>
      <vt:lpstr>'BDC 124E (6)'!Print_Area</vt:lpstr>
      <vt:lpstr>'BDC 124E (7)'!Print_Area</vt:lpstr>
      <vt:lpstr>'BDC 124E (8)'!Print_Area</vt:lpstr>
      <vt:lpstr>'BDC 124E (9)'!Print_Area</vt:lpstr>
      <vt:lpstr>'BDC 125E'!Print_Area</vt:lpstr>
      <vt:lpstr>'BDC 125E (10)'!Print_Area</vt:lpstr>
      <vt:lpstr>'BDC 125E (11)'!Print_Area</vt:lpstr>
      <vt:lpstr>'BDC 125E (12)'!Print_Area</vt:lpstr>
      <vt:lpstr>'BDC 125E (13)'!Print_Area</vt:lpstr>
      <vt:lpstr>'BDC 125E (14)'!Print_Area</vt:lpstr>
      <vt:lpstr>'BDC 125E (15)'!Print_Area</vt:lpstr>
      <vt:lpstr>'BDC 125E (16)'!Print_Area</vt:lpstr>
      <vt:lpstr>'BDC 125E (17)'!Print_Area</vt:lpstr>
      <vt:lpstr>'BDC 125E (18)'!Print_Area</vt:lpstr>
      <vt:lpstr>'BDC 125E (19)'!Print_Area</vt:lpstr>
      <vt:lpstr>'BDC 125E (2)'!Print_Area</vt:lpstr>
      <vt:lpstr>'BDC 125E (3)'!Print_Area</vt:lpstr>
      <vt:lpstr>'BDC 125E (4)'!Print_Area</vt:lpstr>
      <vt:lpstr>'BDC 125E (5)'!Print_Area</vt:lpstr>
      <vt:lpstr>'BDC 125E (6)'!Print_Area</vt:lpstr>
      <vt:lpstr>'BDC 125E (7)'!Print_Area</vt:lpstr>
      <vt:lpstr>'BDC 125E (8)'!Print_Area</vt:lpstr>
      <vt:lpstr>'BDC 125E (9)'!Print_Area</vt:lpstr>
      <vt:lpstr>'BDC 271'!Print_Area</vt:lpstr>
      <vt:lpstr>'BDC 272'!Print_Area</vt:lpstr>
      <vt:lpstr>'BDC 272 (10)'!Print_Area</vt:lpstr>
      <vt:lpstr>'BDC 272 (2)'!Print_Area</vt:lpstr>
      <vt:lpstr>'BDC 272 (3)'!Print_Area</vt:lpstr>
      <vt:lpstr>'BDC 272 (4)'!Print_Area</vt:lpstr>
      <vt:lpstr>'BDC 272 (5)'!Print_Area</vt:lpstr>
      <vt:lpstr>'BDC 272 (6)'!Print_Area</vt:lpstr>
      <vt:lpstr>'BDC 272 (7)'!Print_Area</vt:lpstr>
      <vt:lpstr>'BDC 272 (8)'!Print_Area</vt:lpstr>
      <vt:lpstr>'BDC 272 (9)'!Print_Area</vt:lpstr>
      <vt:lpstr>'BDC 274'!Print_Area</vt:lpstr>
      <vt:lpstr>'BDC 275'!Print_Area</vt:lpstr>
      <vt:lpstr>Trade_Sub_category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NYS OGS</dc:creator>
  <cp:lastModifiedBy>Stewart ,Ginny (OGS)</cp:lastModifiedBy>
  <cp:lastPrinted>2019-07-27T17:05:50Z</cp:lastPrinted>
  <dcterms:created xsi:type="dcterms:W3CDTF">2003-02-28T15:31:25Z</dcterms:created>
  <dcterms:modified xsi:type="dcterms:W3CDTF">2022-04-13T16:32:58Z</dcterms:modified>
</cp:coreProperties>
</file>