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rc\Desktop\2016 Initiative\completed\"/>
    </mc:Choice>
  </mc:AlternateContent>
  <bookViews>
    <workbookView xWindow="0" yWindow="1365" windowWidth="12000" windowHeight="6600" tabRatio="859" firstSheet="9" activeTab="12"/>
  </bookViews>
  <sheets>
    <sheet name="BDC 121W" sheetId="1" r:id="rId1"/>
    <sheet name="BDC 122W-A" sheetId="20" r:id="rId2"/>
    <sheet name="BDC 122W-B" sheetId="28" r:id="rId3"/>
    <sheet name="BDC 122W-C" sheetId="29" r:id="rId4"/>
    <sheet name="BDC 122W-D" sheetId="30" r:id="rId5"/>
    <sheet name="BDC 123W" sheetId="3" r:id="rId6"/>
    <sheet name="BDC 123W.1" sheetId="4" r:id="rId7"/>
    <sheet name="BDC 123W.2" sheetId="5" r:id="rId8"/>
    <sheet name="BDC 124W" sheetId="10" r:id="rId9"/>
    <sheet name="BDC 124W.1" sheetId="12" r:id="rId10"/>
    <sheet name="BDC 125" sheetId="24" r:id="rId11"/>
    <sheet name="BDC 126W" sheetId="13" r:id="rId12"/>
    <sheet name="BDC 126W.1" sheetId="15" r:id="rId13"/>
  </sheets>
  <definedNames>
    <definedName name="_xlnm.Print_Area" localSheetId="0">'BDC 121W'!$A$1:$O$66</definedName>
    <definedName name="_xlnm.Print_Area" localSheetId="1">'BDC 122W-A'!$A$1:$J$50</definedName>
    <definedName name="_xlnm.Print_Area" localSheetId="2">'BDC 122W-B'!$A$1:$J$50</definedName>
    <definedName name="_xlnm.Print_Area" localSheetId="3">'BDC 122W-C'!$A$1:$J$50</definedName>
    <definedName name="_xlnm.Print_Area" localSheetId="4">'BDC 122W-D'!$A$1:$J$50</definedName>
    <definedName name="_xlnm.Print_Area" localSheetId="5">'BDC 123W'!$A$1:$J$50</definedName>
    <definedName name="_xlnm.Print_Area" localSheetId="6">'BDC 123W.1'!$A$1:$J$46</definedName>
    <definedName name="_xlnm.Print_Area" localSheetId="7">'BDC 123W.2'!$A$1:$J$47</definedName>
    <definedName name="_xlnm.Print_Area" localSheetId="8">'BDC 124W'!$A$1:$X$43</definedName>
    <definedName name="_xlnm.Print_Area" localSheetId="9">'BDC 124W.1'!$A$1:$V$43</definedName>
    <definedName name="_xlnm.Print_Area" localSheetId="10">'BDC 125'!$A$1:$R$57</definedName>
    <definedName name="_xlnm.Print_Area" localSheetId="11">'BDC 126W'!$A$1:$H$50</definedName>
    <definedName name="_xlnm.Print_Area" localSheetId="12">'BDC 126W.1'!$A$1:$H$49</definedName>
  </definedNames>
  <calcPr calcId="152511"/>
</workbook>
</file>

<file path=xl/calcChain.xml><?xml version="1.0" encoding="utf-8"?>
<calcChain xmlns="http://schemas.openxmlformats.org/spreadsheetml/2006/main">
  <c r="O45" i="24" l="1"/>
  <c r="I6" i="29"/>
  <c r="V11" i="10"/>
  <c r="V10" i="10"/>
  <c r="V9" i="10"/>
  <c r="D11" i="10"/>
  <c r="D10" i="10"/>
  <c r="D9" i="10"/>
  <c r="D8" i="10"/>
  <c r="B8" i="5"/>
  <c r="B11" i="5"/>
  <c r="B10" i="5"/>
  <c r="B9" i="5"/>
  <c r="B11" i="4"/>
  <c r="B10" i="4"/>
  <c r="B9" i="4"/>
  <c r="B8" i="4"/>
  <c r="B11" i="3"/>
  <c r="B10" i="3"/>
  <c r="B9" i="3"/>
  <c r="B8" i="3"/>
  <c r="F17" i="30"/>
  <c r="F26" i="30"/>
  <c r="F18" i="30"/>
  <c r="F19" i="30"/>
  <c r="F20" i="30"/>
  <c r="F21" i="30"/>
  <c r="F22" i="30"/>
  <c r="F23" i="30"/>
  <c r="F24" i="30"/>
  <c r="F30" i="30"/>
  <c r="F31" i="30"/>
  <c r="F39" i="30"/>
  <c r="F32" i="30"/>
  <c r="F33" i="30"/>
  <c r="F34" i="30"/>
  <c r="F35" i="30"/>
  <c r="F36" i="30"/>
  <c r="F37" i="30"/>
  <c r="E27" i="1"/>
  <c r="I6" i="30"/>
  <c r="I8" i="30"/>
  <c r="I9" i="30"/>
  <c r="I10" i="30"/>
  <c r="I11" i="30"/>
  <c r="F17" i="29"/>
  <c r="F18" i="29"/>
  <c r="F19" i="29"/>
  <c r="F20" i="29"/>
  <c r="F21" i="29"/>
  <c r="F22" i="29"/>
  <c r="F23" i="29"/>
  <c r="F24" i="29"/>
  <c r="F26" i="29"/>
  <c r="F30" i="29"/>
  <c r="F31" i="29"/>
  <c r="F39" i="29"/>
  <c r="F32" i="29"/>
  <c r="F33" i="29"/>
  <c r="F34" i="29"/>
  <c r="F35" i="29"/>
  <c r="F36" i="29"/>
  <c r="F37" i="29"/>
  <c r="E26" i="1"/>
  <c r="I8" i="29"/>
  <c r="I9" i="29"/>
  <c r="I10" i="29"/>
  <c r="I11" i="29"/>
  <c r="E25" i="1"/>
  <c r="F18" i="28"/>
  <c r="F17" i="28"/>
  <c r="F19" i="28"/>
  <c r="F20" i="28"/>
  <c r="F21" i="28"/>
  <c r="F22" i="28"/>
  <c r="F23" i="28"/>
  <c r="F24" i="28"/>
  <c r="F26" i="28"/>
  <c r="F43" i="28"/>
  <c r="F30" i="28"/>
  <c r="F31" i="28"/>
  <c r="F39" i="28"/>
  <c r="F32" i="28"/>
  <c r="F33" i="28"/>
  <c r="F34" i="28"/>
  <c r="F35" i="28"/>
  <c r="F36" i="28"/>
  <c r="F37" i="28"/>
  <c r="I6" i="28"/>
  <c r="I8" i="28"/>
  <c r="I9" i="28"/>
  <c r="I10" i="28"/>
  <c r="I11" i="28"/>
  <c r="E24" i="1"/>
  <c r="I6" i="5"/>
  <c r="C9" i="13"/>
  <c r="D8" i="24"/>
  <c r="V8" i="10"/>
  <c r="U6" i="10"/>
  <c r="H9" i="13"/>
  <c r="Q8" i="24"/>
  <c r="Q6" i="24"/>
  <c r="U6" i="12"/>
  <c r="I6" i="3"/>
  <c r="H9" i="15"/>
  <c r="V8" i="12"/>
  <c r="I8" i="5"/>
  <c r="I8" i="4"/>
  <c r="I8" i="3"/>
  <c r="I6" i="20"/>
  <c r="D11" i="24"/>
  <c r="D10" i="24"/>
  <c r="D9" i="24"/>
  <c r="L20" i="24"/>
  <c r="L31" i="24"/>
  <c r="O31" i="24"/>
  <c r="U20" i="24"/>
  <c r="U31" i="24"/>
  <c r="J43" i="24"/>
  <c r="O43" i="24"/>
  <c r="L21" i="24"/>
  <c r="U21" i="24"/>
  <c r="L22" i="24"/>
  <c r="U22" i="24"/>
  <c r="L23" i="24"/>
  <c r="U23" i="24"/>
  <c r="L24" i="24"/>
  <c r="U24" i="24"/>
  <c r="L25" i="24"/>
  <c r="U25" i="24"/>
  <c r="L26" i="24"/>
  <c r="U26" i="24"/>
  <c r="L27" i="24"/>
  <c r="U27" i="24"/>
  <c r="L28" i="24"/>
  <c r="U28" i="24"/>
  <c r="L29" i="24"/>
  <c r="U29" i="24"/>
  <c r="L30" i="24"/>
  <c r="U30" i="24"/>
  <c r="M43" i="24"/>
  <c r="F17" i="20"/>
  <c r="F18" i="20"/>
  <c r="F26" i="20"/>
  <c r="F43" i="20"/>
  <c r="F19" i="20"/>
  <c r="F20" i="20"/>
  <c r="F21" i="20"/>
  <c r="F22" i="20"/>
  <c r="F23" i="20"/>
  <c r="F24" i="20"/>
  <c r="F30" i="20"/>
  <c r="F31" i="20"/>
  <c r="F32" i="20"/>
  <c r="F33" i="20"/>
  <c r="F34" i="20"/>
  <c r="F35" i="20"/>
  <c r="F36" i="20"/>
  <c r="F37" i="20"/>
  <c r="F39" i="20"/>
  <c r="I9" i="20"/>
  <c r="I10" i="20"/>
  <c r="I11" i="20"/>
  <c r="F43" i="4"/>
  <c r="F45" i="5"/>
  <c r="F44" i="5"/>
  <c r="F17" i="4"/>
  <c r="F18" i="4"/>
  <c r="F45" i="4"/>
  <c r="F30" i="3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4" i="4"/>
  <c r="K29" i="10"/>
  <c r="M29" i="10"/>
  <c r="U29" i="10"/>
  <c r="U42" i="10"/>
  <c r="L16" i="1"/>
  <c r="C12" i="15"/>
  <c r="C11" i="15"/>
  <c r="C10" i="15"/>
  <c r="C9" i="15"/>
  <c r="C12" i="13"/>
  <c r="C11" i="13"/>
  <c r="C10" i="13"/>
  <c r="J63" i="1"/>
  <c r="J57" i="1"/>
  <c r="F17" i="3"/>
  <c r="F31" i="3"/>
  <c r="L14" i="1"/>
  <c r="F18" i="3"/>
  <c r="F19" i="3"/>
  <c r="F20" i="3"/>
  <c r="F21" i="3"/>
  <c r="F22" i="3"/>
  <c r="F23" i="3"/>
  <c r="F24" i="3"/>
  <c r="F25" i="3"/>
  <c r="F26" i="3"/>
  <c r="F27" i="3"/>
  <c r="F28" i="3"/>
  <c r="F29" i="3"/>
  <c r="F35" i="3"/>
  <c r="F49" i="3"/>
  <c r="L15" i="1"/>
  <c r="F36" i="3"/>
  <c r="F37" i="3"/>
  <c r="F38" i="3"/>
  <c r="F39" i="3"/>
  <c r="F40" i="3"/>
  <c r="F41" i="3"/>
  <c r="F42" i="3"/>
  <c r="F43" i="3"/>
  <c r="F44" i="3"/>
  <c r="F45" i="3"/>
  <c r="F46" i="3"/>
  <c r="F47" i="3"/>
  <c r="F17" i="5"/>
  <c r="F18" i="5"/>
  <c r="F19" i="5"/>
  <c r="F46" i="5"/>
  <c r="F48" i="3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U30" i="10"/>
  <c r="U31" i="10"/>
  <c r="U32" i="10"/>
  <c r="U33" i="10"/>
  <c r="U34" i="10"/>
  <c r="U35" i="10"/>
  <c r="U36" i="10"/>
  <c r="U37" i="10"/>
  <c r="U38" i="10"/>
  <c r="U39" i="10"/>
  <c r="U40" i="10"/>
  <c r="U41" i="10"/>
  <c r="U29" i="12"/>
  <c r="U42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L38" i="1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L37" i="1"/>
  <c r="L39" i="1"/>
  <c r="I11" i="3"/>
  <c r="I10" i="3"/>
  <c r="I9" i="3"/>
  <c r="I11" i="4"/>
  <c r="I10" i="4"/>
  <c r="I9" i="4"/>
  <c r="I6" i="4"/>
  <c r="I11" i="5"/>
  <c r="I10" i="5"/>
  <c r="I9" i="5"/>
  <c r="I29" i="10"/>
  <c r="S29" i="10"/>
  <c r="I30" i="10"/>
  <c r="M30" i="10"/>
  <c r="S30" i="10"/>
  <c r="I31" i="10"/>
  <c r="M31" i="10"/>
  <c r="S31" i="10"/>
  <c r="I32" i="10"/>
  <c r="M32" i="10"/>
  <c r="S32" i="10"/>
  <c r="I33" i="10"/>
  <c r="M33" i="10"/>
  <c r="S33" i="10"/>
  <c r="K34" i="10"/>
  <c r="I34" i="10"/>
  <c r="M34" i="10"/>
  <c r="S34" i="10"/>
  <c r="K35" i="10"/>
  <c r="M35" i="10"/>
  <c r="S35" i="10"/>
  <c r="S41" i="10"/>
  <c r="M41" i="10"/>
  <c r="K41" i="10"/>
  <c r="I41" i="10"/>
  <c r="S40" i="10"/>
  <c r="M40" i="10"/>
  <c r="K40" i="10"/>
  <c r="I40" i="10"/>
  <c r="S39" i="10"/>
  <c r="M39" i="10"/>
  <c r="K39" i="10"/>
  <c r="I39" i="10"/>
  <c r="S38" i="10"/>
  <c r="M38" i="10"/>
  <c r="K38" i="10"/>
  <c r="I38" i="10"/>
  <c r="S37" i="10"/>
  <c r="M37" i="10"/>
  <c r="K37" i="10"/>
  <c r="I37" i="10"/>
  <c r="S36" i="10"/>
  <c r="M36" i="10"/>
  <c r="K36" i="10"/>
  <c r="I36" i="10"/>
  <c r="I35" i="10"/>
  <c r="K33" i="10"/>
  <c r="K32" i="10"/>
  <c r="K31" i="10"/>
  <c r="K30" i="10"/>
  <c r="V11" i="12"/>
  <c r="V9" i="12"/>
  <c r="V10" i="12"/>
  <c r="I29" i="12"/>
  <c r="M29" i="12"/>
  <c r="K29" i="12"/>
  <c r="S29" i="12"/>
  <c r="I30" i="12"/>
  <c r="M30" i="12"/>
  <c r="S30" i="12"/>
  <c r="I31" i="12"/>
  <c r="M31" i="12"/>
  <c r="S31" i="12"/>
  <c r="I32" i="12"/>
  <c r="M32" i="12"/>
  <c r="S32" i="12"/>
  <c r="I33" i="12"/>
  <c r="M33" i="12"/>
  <c r="S33" i="12"/>
  <c r="K34" i="12"/>
  <c r="I34" i="12"/>
  <c r="M34" i="12"/>
  <c r="S34" i="12"/>
  <c r="K35" i="12"/>
  <c r="M35" i="12"/>
  <c r="S35" i="12"/>
  <c r="S41" i="12"/>
  <c r="M41" i="12"/>
  <c r="K41" i="12"/>
  <c r="I41" i="12"/>
  <c r="S40" i="12"/>
  <c r="M40" i="12"/>
  <c r="K40" i="12"/>
  <c r="I40" i="12"/>
  <c r="S39" i="12"/>
  <c r="M39" i="12"/>
  <c r="K39" i="12"/>
  <c r="I39" i="12"/>
  <c r="S38" i="12"/>
  <c r="M38" i="12"/>
  <c r="K38" i="12"/>
  <c r="I38" i="12"/>
  <c r="S37" i="12"/>
  <c r="M37" i="12"/>
  <c r="K37" i="12"/>
  <c r="I37" i="12"/>
  <c r="S36" i="12"/>
  <c r="M36" i="12"/>
  <c r="K36" i="12"/>
  <c r="I36" i="12"/>
  <c r="I35" i="12"/>
  <c r="K33" i="12"/>
  <c r="K32" i="12"/>
  <c r="K31" i="12"/>
  <c r="K30" i="12"/>
  <c r="D12" i="13"/>
  <c r="D11" i="13"/>
  <c r="D10" i="13"/>
  <c r="H7" i="13"/>
  <c r="H12" i="13"/>
  <c r="H11" i="13"/>
  <c r="H10" i="13"/>
  <c r="H7" i="15"/>
  <c r="H12" i="15"/>
  <c r="H11" i="15"/>
  <c r="H10" i="15"/>
  <c r="F43" i="29"/>
  <c r="F44" i="28"/>
  <c r="F45" i="28"/>
  <c r="L25" i="1"/>
  <c r="L18" i="1"/>
  <c r="F43" i="30"/>
  <c r="F44" i="20"/>
  <c r="F45" i="20"/>
  <c r="L24" i="1"/>
  <c r="L19" i="1"/>
  <c r="L20" i="1"/>
  <c r="F44" i="30"/>
  <c r="F45" i="30"/>
  <c r="L27" i="1"/>
  <c r="F44" i="29"/>
  <c r="F45" i="29"/>
  <c r="L26" i="1"/>
  <c r="L28" i="1"/>
  <c r="L31" i="1" s="1"/>
  <c r="L32" i="1" l="1"/>
  <c r="L30" i="1"/>
  <c r="L33" i="1" s="1"/>
  <c r="L41" i="1" s="1"/>
</calcChain>
</file>

<file path=xl/sharedStrings.xml><?xml version="1.0" encoding="utf-8"?>
<sst xmlns="http://schemas.openxmlformats.org/spreadsheetml/2006/main" count="601" uniqueCount="285">
  <si>
    <t>Date:</t>
  </si>
  <si>
    <t>OGS Revisions</t>
  </si>
  <si>
    <t>1.</t>
  </si>
  <si>
    <t>2.</t>
  </si>
  <si>
    <t>3.</t>
  </si>
  <si>
    <t>4.</t>
  </si>
  <si>
    <t>5.</t>
  </si>
  <si>
    <t>6.</t>
  </si>
  <si>
    <t>7.</t>
  </si>
  <si>
    <t xml:space="preserve">  9.</t>
  </si>
  <si>
    <t>10.</t>
  </si>
  <si>
    <t>11.</t>
  </si>
  <si>
    <t>12.</t>
  </si>
  <si>
    <t>13.</t>
  </si>
  <si>
    <t>Contractor's Signature</t>
  </si>
  <si>
    <t>Print Name of Authorized Representative</t>
  </si>
  <si>
    <t>Print Title</t>
  </si>
  <si>
    <t xml:space="preserve"> SECTION E:  </t>
  </si>
  <si>
    <t>FIELD OFFICER'S REVIEW</t>
  </si>
  <si>
    <t>OGS REVIEW AND CERTIFICATION</t>
  </si>
  <si>
    <t>Project No.</t>
  </si>
  <si>
    <t>Names of Subcontractors:</t>
  </si>
  <si>
    <t>SUBCONTRACTOR TOTAL</t>
  </si>
  <si>
    <t>Date</t>
  </si>
  <si>
    <t>Other:</t>
  </si>
  <si>
    <t>By:</t>
  </si>
  <si>
    <t xml:space="preserve">Field Report dated </t>
  </si>
  <si>
    <t>attached.</t>
  </si>
  <si>
    <t>CONTRACTOR'S REQUESTED TOTAL</t>
  </si>
  <si>
    <t>SUBCONTRACTOR WORK</t>
  </si>
  <si>
    <t>CONTRACTOR WORK</t>
  </si>
  <si>
    <t xml:space="preserve">Phone No. </t>
  </si>
  <si>
    <t>CONTRACTOR'S PROPOSAL</t>
  </si>
  <si>
    <t>Engineer-in-Charge</t>
  </si>
  <si>
    <t xml:space="preserve">Subcontractor Name:   </t>
  </si>
  <si>
    <t xml:space="preserve">Address:      </t>
  </si>
  <si>
    <t xml:space="preserve">Telephone No.:   </t>
  </si>
  <si>
    <t>Work Description</t>
  </si>
  <si>
    <t>Trade</t>
  </si>
  <si>
    <t>Hours</t>
  </si>
  <si>
    <t>Total Labor Cost</t>
  </si>
  <si>
    <t>OGS Field Comments</t>
  </si>
  <si>
    <t>Material Description</t>
  </si>
  <si>
    <t>Quantity</t>
  </si>
  <si>
    <t>Unit</t>
  </si>
  <si>
    <t>Unit Cost</t>
  </si>
  <si>
    <t>Material Cost</t>
  </si>
  <si>
    <t>Subcontractor's Signature</t>
  </si>
  <si>
    <t>LABOR AND MATERIAL WORKSHEET</t>
  </si>
  <si>
    <t xml:space="preserve">Contractor Name:   </t>
  </si>
  <si>
    <t>LABOR WORKSHEET EXTENSION</t>
  </si>
  <si>
    <t>MATERIAL WORKSHEET EXTENSION</t>
  </si>
  <si>
    <t>EQUIPMENT EXPENSE PROPOSAL</t>
  </si>
  <si>
    <t>Page Number:</t>
  </si>
  <si>
    <t>of</t>
  </si>
  <si>
    <t xml:space="preserve">For self-owned equipment calculate rate in column 6 or column 7. </t>
  </si>
  <si>
    <t>Include a copy of the rental invoice or quote verified with the signature of the OGS EIC.</t>
  </si>
  <si>
    <t>Comments:</t>
  </si>
  <si>
    <t>Indicate</t>
  </si>
  <si>
    <t>if</t>
  </si>
  <si>
    <t xml:space="preserve">or </t>
  </si>
  <si>
    <t>Rented</t>
  </si>
  <si>
    <t>Refer-</t>
  </si>
  <si>
    <t>ence</t>
  </si>
  <si>
    <t xml:space="preserve">from </t>
  </si>
  <si>
    <t>Book</t>
  </si>
  <si>
    <t>Description</t>
  </si>
  <si>
    <t>Size, Capacity, H.P., GWV,</t>
  </si>
  <si>
    <t>completely describe the equipment used.</t>
  </si>
  <si>
    <t>Owned</t>
  </si>
  <si>
    <t>Page</t>
  </si>
  <si>
    <t>Blue</t>
  </si>
  <si>
    <t>Required</t>
  </si>
  <si>
    <t>on</t>
  </si>
  <si>
    <t>Site</t>
  </si>
  <si>
    <t>Monthly</t>
  </si>
  <si>
    <t>Rate</t>
  </si>
  <si>
    <t>Billing Rate</t>
  </si>
  <si>
    <t>Hourly Rate</t>
  </si>
  <si>
    <t>Column 5</t>
  </si>
  <si>
    <t>Used 5 Days</t>
  </si>
  <si>
    <t>or More</t>
  </si>
  <si>
    <t>Equipment</t>
  </si>
  <si>
    <t>Expense</t>
  </si>
  <si>
    <t>Column 7</t>
  </si>
  <si>
    <t>Actual</t>
  </si>
  <si>
    <t>Operating</t>
  </si>
  <si>
    <t>Hourly</t>
  </si>
  <si>
    <t>Cost</t>
  </si>
  <si>
    <t>Blue Book</t>
  </si>
  <si>
    <t>Total</t>
  </si>
  <si>
    <t>Column 9</t>
  </si>
  <si>
    <t>Column 10</t>
  </si>
  <si>
    <t xml:space="preserve">Total </t>
  </si>
  <si>
    <t>or</t>
  </si>
  <si>
    <t>Total Rental Cost</t>
  </si>
  <si>
    <t>TOTAL CONTRACTOR EQUIPMENT EXPENSE</t>
  </si>
  <si>
    <t xml:space="preserve">Contractor Name:  </t>
  </si>
  <si>
    <t xml:space="preserve">Address:  </t>
  </si>
  <si>
    <t xml:space="preserve">LABOR RATE WORKSHEET  </t>
  </si>
  <si>
    <t>REGULAR</t>
  </si>
  <si>
    <t>PREMIUM TIME</t>
  </si>
  <si>
    <t>BASE RATE</t>
  </si>
  <si>
    <t>*</t>
  </si>
  <si>
    <t>% per hour</t>
  </si>
  <si>
    <t>$ per hour</t>
  </si>
  <si>
    <t>%</t>
  </si>
  <si>
    <t>% =</t>
  </si>
  <si>
    <t>Total Cost</t>
  </si>
  <si>
    <t>8.</t>
  </si>
  <si>
    <t>FOR OGS USE ONLY</t>
  </si>
  <si>
    <t>OGS REVISIONS</t>
  </si>
  <si>
    <t>Round Totals to Nearest Dollar</t>
  </si>
  <si>
    <t xml:space="preserve">         I have reviewed the material quantities, labor hours and equipment and</t>
  </si>
  <si>
    <t>no exceptions are taken to the Proposal.</t>
  </si>
  <si>
    <t>see comments noted on proposal.</t>
  </si>
  <si>
    <t>SECTION C:</t>
  </si>
  <si>
    <t>SECTION D:</t>
  </si>
  <si>
    <t xml:space="preserve"> SECTION A:  </t>
  </si>
  <si>
    <t xml:space="preserve"> SECTION B:  </t>
  </si>
  <si>
    <r>
      <t xml:space="preserve">Name </t>
    </r>
    <r>
      <rPr>
        <i/>
        <sz val="8"/>
        <rFont val="Arial"/>
        <family val="2"/>
      </rPr>
      <t>(Please type or print.)</t>
    </r>
  </si>
  <si>
    <t>Year, Make, Complete Model No.,</t>
  </si>
  <si>
    <t>Fuel Type used or other information to</t>
  </si>
  <si>
    <t>or Column 4</t>
  </si>
  <si>
    <t>Column 6</t>
  </si>
  <si>
    <t xml:space="preserve">divided by </t>
  </si>
  <si>
    <t>multiplied by</t>
  </si>
  <si>
    <t xml:space="preserve">Sum of </t>
  </si>
  <si>
    <t>Column 8 and Column 11</t>
  </si>
  <si>
    <t xml:space="preserve"> Complete Equipment </t>
  </si>
  <si>
    <t xml:space="preserve"> {T&amp;M Only} Item No.:</t>
  </si>
  <si>
    <t xml:space="preserve"> {T&amp;M Only} Employee Name:</t>
  </si>
  <si>
    <t xml:space="preserve"> {T&amp;M Only} Social Security No.:</t>
  </si>
  <si>
    <t xml:space="preserve">TOTAL LABOR  </t>
  </si>
  <si>
    <t xml:space="preserve">TOTAL MATERIAL  </t>
  </si>
  <si>
    <t>Minor equipment and hand tools are considered overhead costs and cannot be claimed.</t>
  </si>
  <si>
    <t>Operating cost includes fuel and lubricants but does not include operator's wages.</t>
  </si>
  <si>
    <r>
      <t xml:space="preserve">Print name of Contact Person </t>
    </r>
    <r>
      <rPr>
        <i/>
        <sz val="8"/>
        <rFont val="Arial"/>
        <family val="2"/>
      </rPr>
      <t>(if different)</t>
    </r>
  </si>
  <si>
    <r>
      <t xml:space="preserve">Phone No. </t>
    </r>
    <r>
      <rPr>
        <i/>
        <sz val="8"/>
        <rFont val="Arial"/>
        <family val="2"/>
      </rPr>
      <t>(if different from above)</t>
    </r>
  </si>
  <si>
    <t>Addition.</t>
  </si>
  <si>
    <t>176 Hrs./Month</t>
  </si>
  <si>
    <t>Rate from</t>
  </si>
  <si>
    <t xml:space="preserve"> A.  LABOR</t>
  </si>
  <si>
    <t xml:space="preserve"> B.  MATERIAL</t>
  </si>
  <si>
    <t>recommend approval in the amount of</t>
  </si>
  <si>
    <t xml:space="preserve">    I hereby certify that the above proposal has been checked and that the amounts allowed have been verified, and I  </t>
  </si>
  <si>
    <t xml:space="preserve">  Contractor Name:</t>
  </si>
  <si>
    <t xml:space="preserve">  Address:</t>
  </si>
  <si>
    <t xml:space="preserve">  Telephone No.:</t>
  </si>
  <si>
    <t xml:space="preserve"> C.  EQUIPMENT</t>
  </si>
  <si>
    <t xml:space="preserve"> D.  SUMMARY</t>
  </si>
  <si>
    <t xml:space="preserve">  A.  LABOR</t>
  </si>
  <si>
    <t xml:space="preserve"> B.  MATERIAL  </t>
  </si>
  <si>
    <t xml:space="preserve">  Telephone Number:</t>
  </si>
  <si>
    <t>Notary Public</t>
  </si>
  <si>
    <t>Signature</t>
  </si>
  <si>
    <t xml:space="preserve">                    Date</t>
  </si>
  <si>
    <t>Rented equipment will be paid for at actual cost. Complete columns 1, 3, 4 and 12.</t>
  </si>
  <si>
    <t xml:space="preserve">(15% of line 5.)  </t>
  </si>
  <si>
    <t xml:space="preserve">(Total lines 1 thru 4.)  </t>
  </si>
  <si>
    <t xml:space="preserve">(Total lines 5 and 6.)  </t>
  </si>
  <si>
    <r>
      <t>CONTRACTOR TOTAL</t>
    </r>
    <r>
      <rPr>
        <sz val="9"/>
        <rFont val="Arial"/>
        <family val="2"/>
      </rPr>
      <t/>
    </r>
  </si>
  <si>
    <t>Contractor's Override Combined O and P</t>
  </si>
  <si>
    <t>SUBTOTAL</t>
  </si>
  <si>
    <r>
      <t>Total Contractor Equipment</t>
    </r>
    <r>
      <rPr>
        <sz val="10"/>
        <rFont val="Arial"/>
        <family val="2"/>
      </rPr>
      <t/>
    </r>
  </si>
  <si>
    <r>
      <t>Total Contractor Material</t>
    </r>
    <r>
      <rPr>
        <sz val="10"/>
        <rFont val="Arial"/>
        <family val="2"/>
      </rPr>
      <t/>
    </r>
  </si>
  <si>
    <r>
      <t>Total Contractor Labor</t>
    </r>
    <r>
      <rPr>
        <sz val="10"/>
        <rFont val="Arial"/>
        <family val="2"/>
      </rPr>
      <t/>
    </r>
  </si>
  <si>
    <t>A.</t>
  </si>
  <si>
    <t>B.</t>
  </si>
  <si>
    <t>C.</t>
  </si>
  <si>
    <t>D.</t>
  </si>
  <si>
    <t xml:space="preserve">TOTAL SUBCONTRACTORS' PROPOSALS </t>
  </si>
  <si>
    <t xml:space="preserve">(Total lines A thru D.)  </t>
  </si>
  <si>
    <t>10a.   10% of first $10,000 of line 9</t>
  </si>
  <si>
    <t>10b.     5% of next $90,000 of line 9</t>
  </si>
  <si>
    <t xml:space="preserve">10c.     3% of sum in excess of $100,000 of line 9 </t>
  </si>
  <si>
    <t>AMOUNT REQUESTED</t>
  </si>
  <si>
    <t xml:space="preserve">(Total lines 7,11, and 12.)  </t>
  </si>
  <si>
    <t xml:space="preserve">($1,000 maximum)  </t>
  </si>
  <si>
    <t xml:space="preserve">($4,500 maximum)  </t>
  </si>
  <si>
    <t xml:space="preserve">SECTION F:  </t>
  </si>
  <si>
    <t>Reviewer:</t>
  </si>
  <si>
    <t xml:space="preserve">Telephone Number:  </t>
  </si>
  <si>
    <t>Contractor's Override on Subs' Proposals:</t>
  </si>
  <si>
    <t>Unit Price Schedule Item #</t>
  </si>
  <si>
    <t>Not Used</t>
  </si>
  <si>
    <t>Work Order Number:</t>
  </si>
  <si>
    <t>S Number:</t>
  </si>
  <si>
    <t>Modification:</t>
  </si>
  <si>
    <t>SUBCONTRACTOR EQUIPMENT EXPENSE PROPOSAL</t>
  </si>
  <si>
    <t>TOTAL SUBCONTRACTOR EQUIPMENT EXPENSE</t>
  </si>
  <si>
    <t>UNIT PRICE COSTS</t>
  </si>
  <si>
    <t>Total Contract Unit Price Costs</t>
  </si>
  <si>
    <t>Total Supplemental / Negotiated Unit Price Costs</t>
  </si>
  <si>
    <t>UNIT PRICES SPECIFIED IN THE CONTRACT DOCUMENTS</t>
  </si>
  <si>
    <t>12a.</t>
  </si>
  <si>
    <t>12b.</t>
  </si>
  <si>
    <t>UNIT PRICE TOTAL</t>
  </si>
  <si>
    <t>12B. TOTAL SUPPLEMENTAL / NEGOTIATED UNIT PRICE COSTS</t>
  </si>
  <si>
    <t>12 A. TOTAL CONTRACT UNIT PRICE COSTS</t>
  </si>
  <si>
    <t xml:space="preserve">(from BDC 126W)  </t>
  </si>
  <si>
    <t xml:space="preserve">(from BDC 126W.1)  </t>
  </si>
  <si>
    <t xml:space="preserve">(from BDC 123W)  </t>
  </si>
  <si>
    <t xml:space="preserve">(from BDC 124W)  </t>
  </si>
  <si>
    <t>(From BDC 122W - Use a separate form for each Subcontractor.)</t>
  </si>
  <si>
    <t>SUBCONTRACTOR'S PROPOSAL (A.)</t>
  </si>
  <si>
    <t>SUBCONTRACTOR'S PROPOSAL (B.)</t>
  </si>
  <si>
    <t>SUBCONTRACTOR'S PROPOSAL (C.)</t>
  </si>
  <si>
    <t>SUBCONTRACTOR'S PROPOSAL (D.)</t>
  </si>
  <si>
    <t xml:space="preserve">     Contractor Name:</t>
  </si>
  <si>
    <t>County:</t>
  </si>
  <si>
    <t xml:space="preserve">     Address:</t>
  </si>
  <si>
    <t xml:space="preserve">          </t>
  </si>
  <si>
    <t xml:space="preserve">     Telephone Number:</t>
  </si>
  <si>
    <t xml:space="preserve">       </t>
  </si>
  <si>
    <t>Trade:</t>
  </si>
  <si>
    <t xml:space="preserve">    A.  WAGE RATE PER HOUR</t>
  </si>
  <si>
    <t>Vacation and Holiday</t>
  </si>
  <si>
    <t>Health and Welfare</t>
  </si>
  <si>
    <t>Pension</t>
  </si>
  <si>
    <t>Annuity</t>
  </si>
  <si>
    <t>Education / Apprentice Training</t>
  </si>
  <si>
    <t>Supplemental Unemployment</t>
  </si>
  <si>
    <t>Security Fund</t>
  </si>
  <si>
    <t xml:space="preserve">    B.  TOTAL BENEFITS PER HOUR</t>
  </si>
  <si>
    <t xml:space="preserve">    PAYROLL TAXES AND INSURANCE</t>
  </si>
  <si>
    <t>Medicare</t>
  </si>
  <si>
    <t>Workers' Compensation</t>
  </si>
  <si>
    <t>Code:</t>
  </si>
  <si>
    <t>Disability</t>
  </si>
  <si>
    <t xml:space="preserve">    C.  TOTAL TAXES AND INSURANCE PER HOUR</t>
  </si>
  <si>
    <t xml:space="preserve">         </t>
  </si>
  <si>
    <t>x</t>
  </si>
  <si>
    <t xml:space="preserve">    D.  TOTAL LABOR RATE</t>
  </si>
  <si>
    <t>( A + B + C ) =</t>
  </si>
  <si>
    <t xml:space="preserve">    E.  CONTRACTOR'S CERTIFICATION</t>
  </si>
  <si>
    <t>I certify that the labor rates, insurance enumerations, labor fringe enumerations and expenses are correct and in accordance with actual and true</t>
  </si>
  <si>
    <t xml:space="preserve">      cost incurred. </t>
  </si>
  <si>
    <t>Sworn before me this _____________ day</t>
  </si>
  <si>
    <t xml:space="preserve">of _______________________ , 20 ______. </t>
  </si>
  <si>
    <r>
      <t xml:space="preserve">    LABOR RATE BREAKDOWN</t>
    </r>
    <r>
      <rPr>
        <sz val="8"/>
        <rFont val="Arial"/>
        <family val="2"/>
      </rPr>
      <t xml:space="preserve"> (For T&amp;M only. Use a separate worksheet for each employee.)</t>
    </r>
  </si>
  <si>
    <r>
      <t xml:space="preserve">    BENEFITS </t>
    </r>
    <r>
      <rPr>
        <sz val="7"/>
        <rFont val="Arial"/>
        <family val="2"/>
      </rPr>
      <t>( *  Identifies benefits paid directly to the Employee.)</t>
    </r>
  </si>
  <si>
    <r>
      <t xml:space="preserve">F.I.C.A. / Social Security  </t>
    </r>
    <r>
      <rPr>
        <sz val="6"/>
        <rFont val="Arial"/>
        <family val="2"/>
      </rPr>
      <t>(up to the maximum required by law)</t>
    </r>
  </si>
  <si>
    <r>
      <t xml:space="preserve">Federal Unemployment  </t>
    </r>
    <r>
      <rPr>
        <sz val="6"/>
        <rFont val="Arial"/>
        <family val="2"/>
      </rPr>
      <t>(up to a maximum of $56.00 per employee per year)</t>
    </r>
  </si>
  <si>
    <r>
      <t xml:space="preserve">State Unemployment  </t>
    </r>
    <r>
      <rPr>
        <sz val="6"/>
        <rFont val="Arial"/>
        <family val="2"/>
      </rPr>
      <t>(up to 1st $8,500 of base salary paid per employee per year)</t>
    </r>
  </si>
  <si>
    <t xml:space="preserve">Carry forward to BDC 121W. </t>
  </si>
  <si>
    <t>Carry forward to BDC 122W.</t>
  </si>
  <si>
    <t xml:space="preserve">SUPPLEMENTAL AND NEGOTIATED UNIT PRICES </t>
  </si>
  <si>
    <t>NOT SPECIFIED IN THE CONTRACT DOCUMENTS</t>
  </si>
  <si>
    <t>(Total from BDC 123W.1, if required.)</t>
  </si>
  <si>
    <t>(Total from BDC 123W.2, if required.)</t>
  </si>
  <si>
    <t>Carry forward to BDC 121W Section C.</t>
  </si>
  <si>
    <t xml:space="preserve">  Subcontractor Name:</t>
  </si>
  <si>
    <t xml:space="preserve">(Total from BDC 123W, if required.) </t>
  </si>
  <si>
    <r>
      <t xml:space="preserve">Total Labor, Material, Equipment  </t>
    </r>
    <r>
      <rPr>
        <i/>
        <sz val="8"/>
        <rFont val="Arial"/>
        <family val="2"/>
      </rPr>
      <t xml:space="preserve">(A+B+C) </t>
    </r>
  </si>
  <si>
    <r>
      <t xml:space="preserve">Subcontractor's Override </t>
    </r>
    <r>
      <rPr>
        <i/>
        <sz val="8"/>
        <rFont val="Arial"/>
        <family val="2"/>
      </rPr>
      <t xml:space="preserve">(15% of line 1) </t>
    </r>
  </si>
  <si>
    <r>
      <t xml:space="preserve">TOTAL SUBCONTRACTOR PROPOSAL </t>
    </r>
    <r>
      <rPr>
        <i/>
        <sz val="8"/>
        <rFont val="Arial"/>
        <family val="2"/>
      </rPr>
      <t xml:space="preserve">(to BDC 121W Section B) </t>
    </r>
  </si>
  <si>
    <t>Estimator, Area/Regional Supervisor</t>
  </si>
  <si>
    <t>Reviewer's Signature</t>
  </si>
  <si>
    <r>
      <t>FOR OGS USE ONLY</t>
    </r>
    <r>
      <rPr>
        <sz val="9"/>
        <rFont val="Arial"/>
        <family val="2"/>
      </rPr>
      <t xml:space="preserve"> </t>
    </r>
  </si>
  <si>
    <r>
      <t xml:space="preserve">Total Rate   </t>
    </r>
    <r>
      <rPr>
        <sz val="9"/>
        <rFont val="Arial"/>
        <family val="2"/>
      </rPr>
      <t xml:space="preserve">       </t>
    </r>
    <r>
      <rPr>
        <sz val="7"/>
        <rFont val="Arial"/>
        <family val="2"/>
      </rPr>
      <t>from BDC 125, Line D</t>
    </r>
  </si>
  <si>
    <t xml:space="preserve">TOTAL SUBCONTRACTOR LABOR  </t>
  </si>
  <si>
    <t xml:space="preserve">TOTAL SUBCONTRACTOR MATERIAL </t>
  </si>
  <si>
    <r>
      <t xml:space="preserve">TOTAL SUBCONTRACTOR EQUIPMENT </t>
    </r>
    <r>
      <rPr>
        <i/>
        <sz val="8"/>
        <rFont val="Arial"/>
        <family val="2"/>
      </rPr>
      <t xml:space="preserve">(From BDC 124W.1)   </t>
    </r>
    <r>
      <rPr>
        <b/>
        <sz val="8"/>
        <rFont val="Arial"/>
        <family val="2"/>
      </rPr>
      <t xml:space="preserve">                </t>
    </r>
  </si>
  <si>
    <r>
      <t xml:space="preserve">Total Rate   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      </t>
    </r>
    <r>
      <rPr>
        <sz val="7"/>
        <rFont val="Arial"/>
        <family val="2"/>
      </rPr>
      <t>from BDC 125, Line D</t>
    </r>
  </si>
  <si>
    <r>
      <t xml:space="preserve">Total Rate          </t>
    </r>
    <r>
      <rPr>
        <sz val="7"/>
        <rFont val="Arial"/>
        <family val="2"/>
      </rPr>
      <t>from BDC 125, Line D</t>
    </r>
  </si>
  <si>
    <r>
      <t>Total Rate</t>
    </r>
    <r>
      <rPr>
        <sz val="9"/>
        <rFont val="Arial"/>
        <family val="2"/>
      </rPr>
      <t xml:space="preserve">          </t>
    </r>
    <r>
      <rPr>
        <sz val="7"/>
        <rFont val="Arial"/>
        <family val="2"/>
      </rPr>
      <t>from BDC 125 Line D</t>
    </r>
  </si>
  <si>
    <t>Used Less</t>
  </si>
  <si>
    <t>Than 5 Days</t>
  </si>
  <si>
    <t>BDC 121W Rev01</t>
  </si>
  <si>
    <t>E-FILE: V:\DesignAndConstr\Project Folder\50_Construction Phase\54_COFOsInternal</t>
  </si>
  <si>
    <t>BDC 122W Rev02</t>
  </si>
  <si>
    <t>BDC 122W-B Rev02</t>
  </si>
  <si>
    <t>BDC 122W-C Rev02</t>
  </si>
  <si>
    <t>BDC 122W-D Rev02</t>
  </si>
  <si>
    <t>BDC 123W Rev02</t>
  </si>
  <si>
    <t>BDC 123W.1 Rev02</t>
  </si>
  <si>
    <t>BDC 123W.2 Rev02</t>
  </si>
  <si>
    <t>BDC 124W Rev02</t>
  </si>
  <si>
    <t>BDC 124W.1 Rev02</t>
  </si>
  <si>
    <t>BDC 125 Rev02</t>
  </si>
  <si>
    <t>BDC 126W Rev02</t>
  </si>
  <si>
    <t xml:space="preserve">                                                                  E-FILE: V:\DesignAndConstr\Project Folder\50_Construction Phase\54_COFOsInternal</t>
  </si>
  <si>
    <t>BDC 126W.1 Rev02</t>
  </si>
  <si>
    <t xml:space="preserve">                                                                   E-FILE: V:\DesignAndConstr\Project Folder\50_Construction Phase\54_COFOsInternal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</si>
</sst>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dd\-mmm\-yy_)"/>
    <numFmt numFmtId="165" formatCode="m/d/yy"/>
    <numFmt numFmtId="166" formatCode="mm/dd/yy"/>
    <numFmt numFmtId="167" formatCode="&quot;$&quot;#,##0.00"/>
    <numFmt numFmtId="168" formatCode="hh:mm_)"/>
    <numFmt numFmtId="169" formatCode="mm/dd/yy;@"/>
  </numFmts>
  <fonts count="29" x14ac:knownFonts="1"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u/>
      <sz val="12"/>
      <color indexed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color indexed="12"/>
      <name val="Courier"/>
    </font>
    <font>
      <b/>
      <sz val="16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Times New Roman"/>
      <family val="1"/>
    </font>
    <font>
      <b/>
      <u/>
      <sz val="10"/>
      <name val="Arial"/>
      <family val="2"/>
    </font>
    <font>
      <i/>
      <sz val="7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</fills>
  <borders count="14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</cellStyleXfs>
  <cellXfs count="842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3" fillId="0" borderId="2" xfId="0" applyFont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4" fillId="0" borderId="1" xfId="0" applyFont="1" applyBorder="1" applyProtection="1"/>
    <xf numFmtId="0" fontId="7" fillId="0" borderId="1" xfId="0" applyFont="1" applyBorder="1" applyProtection="1"/>
    <xf numFmtId="0" fontId="7" fillId="0" borderId="0" xfId="0" applyFont="1" applyAlignment="1" applyProtection="1">
      <alignment horizontal="centerContinuous"/>
    </xf>
    <xf numFmtId="0" fontId="4" fillId="0" borderId="4" xfId="0" applyFont="1" applyBorder="1" applyProtection="1"/>
    <xf numFmtId="0" fontId="4" fillId="0" borderId="1" xfId="0" applyFont="1" applyBorder="1" applyAlignment="1">
      <alignment horizontal="centerContinuous"/>
    </xf>
    <xf numFmtId="0" fontId="4" fillId="0" borderId="5" xfId="0" applyFont="1" applyBorder="1" applyProtection="1"/>
    <xf numFmtId="7" fontId="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7" fontId="10" fillId="0" borderId="0" xfId="0" applyNumberFormat="1" applyFont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5" xfId="0" applyFont="1" applyBorder="1" applyProtection="1"/>
    <xf numFmtId="0" fontId="7" fillId="0" borderId="4" xfId="0" applyFont="1" applyBorder="1" applyProtection="1"/>
    <xf numFmtId="0" fontId="4" fillId="0" borderId="2" xfId="0" applyFont="1" applyBorder="1" applyProtection="1"/>
    <xf numFmtId="0" fontId="0" fillId="0" borderId="0" xfId="0" applyAlignment="1"/>
    <xf numFmtId="0" fontId="0" fillId="0" borderId="6" xfId="0" applyBorder="1" applyAlignment="1"/>
    <xf numFmtId="0" fontId="6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Border="1" applyProtection="1"/>
    <xf numFmtId="0" fontId="6" fillId="0" borderId="7" xfId="0" applyFont="1" applyBorder="1" applyAlignment="1" applyProtection="1">
      <alignment horizontal="center"/>
      <protection locked="0"/>
    </xf>
    <xf numFmtId="7" fontId="6" fillId="0" borderId="7" xfId="0" applyNumberFormat="1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7" fontId="6" fillId="0" borderId="8" xfId="0" applyNumberFormat="1" applyFont="1" applyBorder="1" applyAlignment="1" applyProtection="1">
      <alignment horizontal="center"/>
      <protection locked="0"/>
    </xf>
    <xf numFmtId="7" fontId="6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  <protection locked="0"/>
    </xf>
    <xf numFmtId="7" fontId="6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/>
    <xf numFmtId="37" fontId="6" fillId="0" borderId="11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/>
    <xf numFmtId="0" fontId="2" fillId="0" borderId="0" xfId="0" applyFont="1" applyProtection="1"/>
    <xf numFmtId="0" fontId="7" fillId="0" borderId="0" xfId="0" applyFont="1"/>
    <xf numFmtId="0" fontId="13" fillId="0" borderId="0" xfId="1" applyAlignment="1" applyProtection="1"/>
    <xf numFmtId="0" fontId="4" fillId="0" borderId="6" xfId="0" applyFont="1" applyBorder="1" applyProtection="1"/>
    <xf numFmtId="0" fontId="4" fillId="0" borderId="12" xfId="0" applyFont="1" applyBorder="1" applyProtection="1"/>
    <xf numFmtId="0" fontId="9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13" xfId="0" applyBorder="1" applyProtection="1"/>
    <xf numFmtId="0" fontId="9" fillId="0" borderId="13" xfId="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49" fontId="9" fillId="0" borderId="16" xfId="0" applyNumberFormat="1" applyFont="1" applyBorder="1" applyAlignment="1" applyProtection="1">
      <alignment horizontal="center"/>
    </xf>
    <xf numFmtId="0" fontId="9" fillId="0" borderId="13" xfId="0" applyFont="1" applyBorder="1" applyProtection="1"/>
    <xf numFmtId="0" fontId="9" fillId="0" borderId="17" xfId="0" applyFont="1" applyBorder="1" applyAlignment="1" applyProtection="1"/>
    <xf numFmtId="0" fontId="0" fillId="0" borderId="13" xfId="0" applyBorder="1" applyAlignment="1" applyProtection="1"/>
    <xf numFmtId="49" fontId="9" fillId="0" borderId="15" xfId="0" applyNumberFormat="1" applyFont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Continuous"/>
    </xf>
    <xf numFmtId="0" fontId="4" fillId="0" borderId="25" xfId="0" applyFont="1" applyBorder="1" applyAlignment="1" applyProtection="1">
      <alignment horizontal="centerContinuous"/>
    </xf>
    <xf numFmtId="0" fontId="4" fillId="0" borderId="26" xfId="0" applyFont="1" applyBorder="1" applyAlignment="1" applyProtection="1">
      <alignment horizontal="centerContinuous"/>
    </xf>
    <xf numFmtId="0" fontId="4" fillId="0" borderId="25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Continuous"/>
    </xf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Continuous"/>
    </xf>
    <xf numFmtId="0" fontId="10" fillId="0" borderId="31" xfId="0" applyFont="1" applyBorder="1" applyAlignment="1" applyProtection="1">
      <alignment horizontal="centerContinuous"/>
    </xf>
    <xf numFmtId="0" fontId="10" fillId="0" borderId="29" xfId="0" applyFont="1" applyBorder="1" applyAlignment="1" applyProtection="1">
      <alignment horizontal="centerContinuous"/>
    </xf>
    <xf numFmtId="0" fontId="9" fillId="0" borderId="32" xfId="0" applyFont="1" applyBorder="1" applyProtection="1"/>
    <xf numFmtId="0" fontId="9" fillId="0" borderId="30" xfId="0" applyFont="1" applyBorder="1" applyAlignment="1" applyProtection="1">
      <alignment horizontal="centerContinuous"/>
    </xf>
    <xf numFmtId="0" fontId="9" fillId="0" borderId="29" xfId="0" applyFont="1" applyBorder="1" applyAlignment="1" applyProtection="1">
      <alignment horizontal="centerContinuous"/>
    </xf>
    <xf numFmtId="0" fontId="9" fillId="0" borderId="33" xfId="0" applyFont="1" applyBorder="1" applyAlignment="1" applyProtection="1">
      <alignment horizontal="centerContinuous"/>
    </xf>
    <xf numFmtId="0" fontId="9" fillId="0" borderId="31" xfId="0" applyFont="1" applyBorder="1" applyAlignment="1" applyProtection="1">
      <alignment horizontal="centerContinuous"/>
    </xf>
    <xf numFmtId="0" fontId="9" fillId="0" borderId="34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/>
    </xf>
    <xf numFmtId="0" fontId="10" fillId="0" borderId="35" xfId="0" applyFont="1" applyBorder="1" applyAlignment="1" applyProtection="1">
      <alignment horizontal="centerContinuous"/>
    </xf>
    <xf numFmtId="0" fontId="9" fillId="0" borderId="37" xfId="0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Continuous"/>
    </xf>
    <xf numFmtId="0" fontId="9" fillId="0" borderId="35" xfId="0" applyFont="1" applyBorder="1" applyAlignment="1" applyProtection="1">
      <alignment horizontal="centerContinuous"/>
    </xf>
    <xf numFmtId="0" fontId="9" fillId="0" borderId="14" xfId="0" applyFont="1" applyBorder="1" applyAlignment="1" applyProtection="1">
      <alignment horizontal="centerContinuous"/>
    </xf>
    <xf numFmtId="0" fontId="10" fillId="0" borderId="14" xfId="0" applyFont="1" applyBorder="1" applyAlignment="1" applyProtection="1">
      <alignment horizontal="centerContinuous"/>
    </xf>
    <xf numFmtId="0" fontId="9" fillId="0" borderId="37" xfId="0" applyFont="1" applyBorder="1" applyProtection="1"/>
    <xf numFmtId="0" fontId="14" fillId="0" borderId="36" xfId="0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centerContinuous"/>
    </xf>
    <xf numFmtId="0" fontId="14" fillId="0" borderId="35" xfId="0" applyFont="1" applyBorder="1" applyAlignment="1" applyProtection="1">
      <alignment horizontal="centerContinuous"/>
    </xf>
    <xf numFmtId="0" fontId="15" fillId="0" borderId="36" xfId="0" applyFont="1" applyBorder="1" applyAlignment="1" applyProtection="1">
      <alignment horizontal="centerContinuous"/>
    </xf>
    <xf numFmtId="0" fontId="15" fillId="0" borderId="35" xfId="0" applyFont="1" applyBorder="1" applyAlignment="1" applyProtection="1">
      <alignment horizontal="centerContinuous"/>
    </xf>
    <xf numFmtId="0" fontId="15" fillId="0" borderId="14" xfId="0" applyFont="1" applyBorder="1" applyAlignment="1" applyProtection="1">
      <alignment horizontal="centerContinuous"/>
    </xf>
    <xf numFmtId="0" fontId="0" fillId="0" borderId="34" xfId="0" applyBorder="1" applyAlignment="1" applyProtection="1">
      <alignment horizontal="center"/>
    </xf>
    <xf numFmtId="0" fontId="0" fillId="0" borderId="37" xfId="0" applyBorder="1" applyProtection="1"/>
    <xf numFmtId="0" fontId="15" fillId="0" borderId="36" xfId="0" applyFont="1" applyBorder="1" applyAlignment="1" applyProtection="1">
      <alignment horizontal="left"/>
    </xf>
    <xf numFmtId="0" fontId="10" fillId="0" borderId="13" xfId="0" applyFont="1" applyBorder="1" applyAlignment="1" applyProtection="1"/>
    <xf numFmtId="0" fontId="6" fillId="0" borderId="0" xfId="0" applyFont="1" applyAlignment="1" applyProtection="1"/>
    <xf numFmtId="0" fontId="15" fillId="0" borderId="36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7" fontId="8" fillId="0" borderId="0" xfId="0" applyNumberFormat="1" applyFont="1" applyBorder="1" applyAlignment="1" applyProtection="1">
      <alignment horizontal="centerContinuous" vertical="center"/>
    </xf>
    <xf numFmtId="0" fontId="0" fillId="0" borderId="6" xfId="0" applyBorder="1"/>
    <xf numFmtId="0" fontId="7" fillId="0" borderId="6" xfId="0" applyFont="1" applyBorder="1" applyAlignment="1" applyProtection="1">
      <alignment horizontal="centerContinuous"/>
    </xf>
    <xf numFmtId="164" fontId="6" fillId="0" borderId="6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164" fontId="6" fillId="0" borderId="0" xfId="0" applyNumberFormat="1" applyFont="1" applyBorder="1" applyProtection="1"/>
    <xf numFmtId="0" fontId="15" fillId="0" borderId="0" xfId="0" applyFont="1" applyBorder="1" applyAlignment="1" applyProtection="1">
      <alignment horizontal="centerContinuous"/>
    </xf>
    <xf numFmtId="9" fontId="9" fillId="0" borderId="36" xfId="0" applyNumberFormat="1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0" fillId="0" borderId="0" xfId="0" applyFont="1"/>
    <xf numFmtId="0" fontId="9" fillId="0" borderId="0" xfId="0" applyFont="1" applyBorder="1" applyAlignment="1" applyProtection="1">
      <alignment horizontal="right"/>
    </xf>
    <xf numFmtId="0" fontId="0" fillId="0" borderId="12" xfId="0" applyFill="1" applyBorder="1" applyAlignment="1"/>
    <xf numFmtId="7" fontId="6" fillId="0" borderId="3" xfId="0" applyNumberFormat="1" applyFont="1" applyFill="1" applyBorder="1" applyAlignment="1" applyProtection="1">
      <alignment vertical="center"/>
    </xf>
    <xf numFmtId="7" fontId="6" fillId="0" borderId="5" xfId="0" applyNumberFormat="1" applyFont="1" applyFill="1" applyBorder="1" applyAlignment="1" applyProtection="1">
      <alignment vertical="center"/>
    </xf>
    <xf numFmtId="7" fontId="6" fillId="0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7" fontId="8" fillId="0" borderId="39" xfId="0" applyNumberFormat="1" applyFont="1" applyFill="1" applyBorder="1" applyProtection="1"/>
    <xf numFmtId="0" fontId="5" fillId="0" borderId="40" xfId="0" applyFont="1" applyBorder="1" applyAlignment="1" applyProtection="1"/>
    <xf numFmtId="0" fontId="4" fillId="0" borderId="41" xfId="0" applyFont="1" applyBorder="1" applyAlignment="1" applyProtection="1">
      <alignment horizontal="centerContinuous"/>
    </xf>
    <xf numFmtId="0" fontId="15" fillId="0" borderId="0" xfId="0" applyFont="1" applyAlignment="1" applyProtection="1">
      <alignment vertical="top"/>
    </xf>
    <xf numFmtId="0" fontId="9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42" xfId="0" applyFont="1" applyBorder="1" applyProtection="1"/>
    <xf numFmtId="0" fontId="6" fillId="0" borderId="2" xfId="0" applyFont="1" applyBorder="1" applyProtection="1"/>
    <xf numFmtId="0" fontId="6" fillId="0" borderId="6" xfId="0" applyFont="1" applyBorder="1" applyAlignment="1" applyProtection="1">
      <alignment horizontal="right"/>
    </xf>
    <xf numFmtId="49" fontId="6" fillId="0" borderId="0" xfId="0" applyNumberFormat="1" applyFont="1" applyAlignment="1" applyProtection="1">
      <alignment horizontal="right"/>
    </xf>
    <xf numFmtId="7" fontId="6" fillId="0" borderId="7" xfId="0" applyNumberFormat="1" applyFont="1" applyBorder="1" applyAlignment="1" applyProtection="1">
      <alignment horizontal="right"/>
      <protection locked="0"/>
    </xf>
    <xf numFmtId="7" fontId="6" fillId="0" borderId="8" xfId="0" applyNumberFormat="1" applyFont="1" applyBorder="1" applyAlignment="1" applyProtection="1">
      <alignment horizontal="right"/>
      <protection locked="0"/>
    </xf>
    <xf numFmtId="7" fontId="6" fillId="0" borderId="10" xfId="0" applyNumberFormat="1" applyFont="1" applyBorder="1" applyAlignment="1" applyProtection="1">
      <alignment horizontal="right"/>
      <protection locked="0"/>
    </xf>
    <xf numFmtId="7" fontId="6" fillId="0" borderId="43" xfId="0" applyNumberFormat="1" applyFont="1" applyBorder="1" applyAlignment="1" applyProtection="1">
      <alignment horizontal="right"/>
    </xf>
    <xf numFmtId="7" fontId="6" fillId="0" borderId="9" xfId="0" applyNumberFormat="1" applyFont="1" applyBorder="1" applyAlignment="1" applyProtection="1">
      <alignment horizontal="right"/>
    </xf>
    <xf numFmtId="7" fontId="8" fillId="0" borderId="39" xfId="0" applyNumberFormat="1" applyFont="1" applyFill="1" applyBorder="1" applyAlignment="1" applyProtection="1">
      <alignment horizontal="right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2" fillId="0" borderId="15" xfId="0" applyFont="1" applyBorder="1" applyProtection="1"/>
    <xf numFmtId="0" fontId="18" fillId="0" borderId="19" xfId="0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7" fontId="6" fillId="0" borderId="12" xfId="0" applyNumberFormat="1" applyFont="1" applyBorder="1" applyAlignment="1" applyProtection="1">
      <alignment horizontal="right"/>
    </xf>
    <xf numFmtId="7" fontId="6" fillId="0" borderId="46" xfId="0" applyNumberFormat="1" applyFont="1" applyBorder="1" applyAlignment="1" applyProtection="1">
      <alignment horizontal="right"/>
    </xf>
    <xf numFmtId="1" fontId="6" fillId="0" borderId="47" xfId="0" applyNumberFormat="1" applyFont="1" applyBorder="1" applyAlignment="1" applyProtection="1">
      <alignment horizontal="center"/>
      <protection locked="0"/>
    </xf>
    <xf numFmtId="167" fontId="9" fillId="0" borderId="24" xfId="0" applyNumberFormat="1" applyFont="1" applyBorder="1" applyAlignment="1" applyProtection="1">
      <protection locked="0"/>
    </xf>
    <xf numFmtId="167" fontId="9" fillId="0" borderId="30" xfId="0" applyNumberFormat="1" applyFont="1" applyBorder="1" applyAlignment="1" applyProtection="1">
      <protection locked="0"/>
    </xf>
    <xf numFmtId="167" fontId="9" fillId="0" borderId="48" xfId="0" applyNumberFormat="1" applyFont="1" applyBorder="1" applyAlignment="1" applyProtection="1">
      <protection locked="0"/>
    </xf>
    <xf numFmtId="7" fontId="6" fillId="0" borderId="9" xfId="0" applyNumberFormat="1" applyFont="1" applyBorder="1" applyAlignment="1" applyProtection="1"/>
    <xf numFmtId="0" fontId="9" fillId="0" borderId="49" xfId="0" applyFont="1" applyBorder="1" applyAlignment="1" applyProtection="1">
      <alignment horizontal="center"/>
      <protection locked="0"/>
    </xf>
    <xf numFmtId="167" fontId="9" fillId="0" borderId="44" xfId="0" applyNumberFormat="1" applyFont="1" applyBorder="1" applyAlignment="1" applyProtection="1">
      <protection locked="0"/>
    </xf>
    <xf numFmtId="0" fontId="9" fillId="0" borderId="50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right"/>
      <protection locked="0"/>
    </xf>
    <xf numFmtId="0" fontId="4" fillId="0" borderId="31" xfId="0" applyFont="1" applyBorder="1" applyProtection="1"/>
    <xf numFmtId="0" fontId="8" fillId="0" borderId="0" xfId="0" applyFont="1" applyAlignment="1" applyProtection="1"/>
    <xf numFmtId="0" fontId="6" fillId="0" borderId="0" xfId="0" applyFont="1" applyAlignment="1"/>
    <xf numFmtId="0" fontId="4" fillId="0" borderId="0" xfId="0" applyFont="1" applyAlignment="1"/>
    <xf numFmtId="0" fontId="8" fillId="0" borderId="0" xfId="0" applyFont="1" applyAlignment="1" applyProtection="1">
      <alignment horizontal="right"/>
    </xf>
    <xf numFmtId="49" fontId="8" fillId="0" borderId="0" xfId="0" applyNumberFormat="1" applyFont="1" applyAlignment="1" applyProtection="1">
      <alignment horizontal="right"/>
    </xf>
    <xf numFmtId="0" fontId="9" fillId="0" borderId="31" xfId="0" applyFont="1" applyBorder="1" applyAlignment="1" applyProtection="1">
      <alignment horizontal="center"/>
    </xf>
    <xf numFmtId="7" fontId="10" fillId="0" borderId="0" xfId="0" applyNumberFormat="1" applyFont="1" applyAlignment="1" applyProtection="1">
      <alignment horizontal="centerContinuous"/>
    </xf>
    <xf numFmtId="0" fontId="18" fillId="0" borderId="0" xfId="0" applyFont="1" applyBorder="1" applyAlignment="1" applyProtection="1">
      <alignment horizontal="left" vertical="center"/>
    </xf>
    <xf numFmtId="165" fontId="9" fillId="0" borderId="19" xfId="0" applyNumberFormat="1" applyFont="1" applyBorder="1" applyAlignment="1" applyProtection="1">
      <alignment horizontal="center"/>
    </xf>
    <xf numFmtId="0" fontId="0" fillId="0" borderId="13" xfId="0" applyBorder="1"/>
    <xf numFmtId="7" fontId="6" fillId="0" borderId="4" xfId="0" applyNumberFormat="1" applyFont="1" applyBorder="1" applyAlignment="1" applyProtection="1">
      <protection locked="0"/>
    </xf>
    <xf numFmtId="7" fontId="6" fillId="0" borderId="4" xfId="0" applyNumberFormat="1" applyFont="1" applyBorder="1" applyAlignment="1" applyProtection="1">
      <alignment horizontal="right"/>
      <protection locked="0"/>
    </xf>
    <xf numFmtId="0" fontId="2" fillId="0" borderId="0" xfId="3"/>
    <xf numFmtId="0" fontId="12" fillId="0" borderId="0" xfId="3" applyFont="1" applyAlignment="1">
      <alignment horizontal="centerContinuous"/>
    </xf>
    <xf numFmtId="0" fontId="2" fillId="0" borderId="0" xfId="3" applyFont="1"/>
    <xf numFmtId="0" fontId="2" fillId="0" borderId="1" xfId="3" applyBorder="1"/>
    <xf numFmtId="0" fontId="3" fillId="0" borderId="0" xfId="3" applyFont="1" applyBorder="1" applyAlignment="1">
      <alignment horizontal="left" vertical="center"/>
    </xf>
    <xf numFmtId="0" fontId="21" fillId="0" borderId="53" xfId="2" applyFont="1" applyBorder="1"/>
    <xf numFmtId="168" fontId="21" fillId="0" borderId="0" xfId="3" applyNumberFormat="1" applyFont="1" applyProtection="1"/>
    <xf numFmtId="0" fontId="21" fillId="0" borderId="53" xfId="2" applyFont="1" applyBorder="1" applyProtection="1"/>
    <xf numFmtId="0" fontId="2" fillId="0" borderId="3" xfId="3" applyBorder="1"/>
    <xf numFmtId="0" fontId="2" fillId="0" borderId="5" xfId="3" applyBorder="1"/>
    <xf numFmtId="0" fontId="2" fillId="0" borderId="0" xfId="3" applyBorder="1"/>
    <xf numFmtId="7" fontId="21" fillId="0" borderId="54" xfId="3" applyNumberFormat="1" applyFont="1" applyBorder="1" applyAlignment="1" applyProtection="1">
      <alignment vertical="center"/>
    </xf>
    <xf numFmtId="7" fontId="21" fillId="0" borderId="55" xfId="3" applyNumberFormat="1" applyFont="1" applyBorder="1" applyAlignment="1" applyProtection="1">
      <alignment vertical="center"/>
    </xf>
    <xf numFmtId="0" fontId="23" fillId="0" borderId="0" xfId="3" applyFont="1" applyBorder="1" applyAlignment="1">
      <alignment horizontal="left" vertical="center"/>
    </xf>
    <xf numFmtId="0" fontId="17" fillId="0" borderId="0" xfId="3" applyFont="1" applyBorder="1" applyProtection="1">
      <protection locked="0"/>
    </xf>
    <xf numFmtId="0" fontId="2" fillId="0" borderId="56" xfId="3" applyBorder="1" applyAlignment="1">
      <alignment vertical="center"/>
    </xf>
    <xf numFmtId="0" fontId="2" fillId="0" borderId="0" xfId="3" applyAlignment="1">
      <alignment vertical="center"/>
    </xf>
    <xf numFmtId="7" fontId="22" fillId="0" borderId="39" xfId="3" applyNumberFormat="1" applyFont="1" applyBorder="1" applyAlignment="1" applyProtection="1">
      <alignment vertical="center"/>
    </xf>
    <xf numFmtId="1" fontId="6" fillId="0" borderId="57" xfId="0" applyNumberFormat="1" applyFont="1" applyBorder="1" applyAlignment="1" applyProtection="1">
      <alignment horizontal="center"/>
    </xf>
    <xf numFmtId="0" fontId="6" fillId="0" borderId="7" xfId="3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 applyProtection="1">
      <alignment horizontal="center" vertical="center"/>
      <protection locked="0"/>
    </xf>
    <xf numFmtId="3" fontId="6" fillId="0" borderId="8" xfId="3" applyNumberFormat="1" applyFont="1" applyBorder="1" applyAlignment="1" applyProtection="1">
      <alignment horizontal="center" vertical="center"/>
      <protection locked="0"/>
    </xf>
    <xf numFmtId="0" fontId="6" fillId="0" borderId="53" xfId="2" applyFont="1" applyBorder="1"/>
    <xf numFmtId="0" fontId="21" fillId="0" borderId="53" xfId="2" applyNumberFormat="1" applyFont="1" applyBorder="1"/>
    <xf numFmtId="0" fontId="0" fillId="0" borderId="4" xfId="0" applyFill="1" applyBorder="1" applyAlignment="1">
      <alignment vertical="center"/>
    </xf>
    <xf numFmtId="0" fontId="24" fillId="0" borderId="0" xfId="0" applyFont="1" applyBorder="1" applyAlignment="1" applyProtection="1">
      <alignment horizontal="centerContinuous"/>
    </xf>
    <xf numFmtId="7" fontId="6" fillId="0" borderId="58" xfId="0" applyNumberFormat="1" applyFont="1" applyBorder="1" applyAlignment="1" applyProtection="1">
      <alignment vertical="center"/>
    </xf>
    <xf numFmtId="7" fontId="6" fillId="0" borderId="43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Continuous"/>
    </xf>
    <xf numFmtId="0" fontId="21" fillId="0" borderId="0" xfId="3" applyFont="1" applyBorder="1" applyAlignment="1" applyProtection="1">
      <alignment horizontal="center"/>
      <protection locked="0"/>
    </xf>
    <xf numFmtId="0" fontId="2" fillId="0" borderId="0" xfId="3" applyFont="1" applyBorder="1" applyAlignment="1">
      <alignment horizontal="center"/>
    </xf>
    <xf numFmtId="0" fontId="0" fillId="0" borderId="15" xfId="0" applyBorder="1"/>
    <xf numFmtId="0" fontId="24" fillId="0" borderId="15" xfId="0" applyFont="1" applyBorder="1" applyAlignment="1" applyProtection="1">
      <alignment horizontal="centerContinuous"/>
    </xf>
    <xf numFmtId="0" fontId="6" fillId="0" borderId="57" xfId="0" applyFont="1" applyBorder="1" applyAlignment="1" applyProtection="1">
      <alignment horizontal="center"/>
    </xf>
    <xf numFmtId="0" fontId="9" fillId="0" borderId="59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4" fillId="0" borderId="0" xfId="3" applyFont="1"/>
    <xf numFmtId="0" fontId="4" fillId="0" borderId="1" xfId="3" applyFont="1" applyBorder="1"/>
    <xf numFmtId="0" fontId="14" fillId="0" borderId="2" xfId="3" applyFont="1" applyBorder="1" applyAlignment="1">
      <alignment horizontal="left" vertical="center"/>
    </xf>
    <xf numFmtId="0" fontId="5" fillId="0" borderId="0" xfId="3" applyFont="1" applyAlignment="1">
      <alignment horizontal="centerContinuous"/>
    </xf>
    <xf numFmtId="0" fontId="25" fillId="0" borderId="0" xfId="0" applyFont="1" applyBorder="1" applyAlignment="1" applyProtection="1">
      <alignment horizontal="centerContinuous"/>
    </xf>
    <xf numFmtId="0" fontId="0" fillId="0" borderId="41" xfId="0" applyBorder="1" applyProtection="1"/>
    <xf numFmtId="0" fontId="9" fillId="0" borderId="60" xfId="3" applyFont="1" applyBorder="1" applyAlignment="1">
      <alignment horizontal="center" vertical="center"/>
    </xf>
    <xf numFmtId="37" fontId="6" fillId="0" borderId="61" xfId="3" applyNumberFormat="1" applyFont="1" applyBorder="1" applyAlignment="1" applyProtection="1">
      <alignment horizontal="center" vertical="center"/>
      <protection locked="0"/>
    </xf>
    <xf numFmtId="37" fontId="6" fillId="0" borderId="62" xfId="3" applyNumberFormat="1" applyFont="1" applyBorder="1" applyAlignment="1" applyProtection="1">
      <alignment horizontal="center" vertical="center"/>
      <protection locked="0"/>
    </xf>
    <xf numFmtId="0" fontId="14" fillId="0" borderId="52" xfId="3" applyFont="1" applyBorder="1" applyAlignment="1">
      <alignment horizontal="center" vertical="center" wrapText="1"/>
    </xf>
    <xf numFmtId="0" fontId="2" fillId="0" borderId="56" xfId="3" applyBorder="1" applyAlignment="1">
      <alignment horizontal="centerContinuous" vertical="center"/>
    </xf>
    <xf numFmtId="0" fontId="5" fillId="0" borderId="56" xfId="3" applyFont="1" applyBorder="1" applyAlignment="1">
      <alignment vertical="center"/>
    </xf>
    <xf numFmtId="0" fontId="4" fillId="0" borderId="56" xfId="3" applyFont="1" applyBorder="1" applyAlignment="1">
      <alignment vertical="center"/>
    </xf>
    <xf numFmtId="7" fontId="6" fillId="0" borderId="6" xfId="0" applyNumberFormat="1" applyFont="1" applyFill="1" applyBorder="1" applyAlignment="1" applyProtection="1">
      <alignment vertical="center"/>
    </xf>
    <xf numFmtId="7" fontId="6" fillId="0" borderId="6" xfId="0" applyNumberFormat="1" applyFont="1" applyFill="1" applyBorder="1" applyAlignment="1" applyProtection="1"/>
    <xf numFmtId="0" fontId="0" fillId="0" borderId="6" xfId="0" applyFill="1" applyBorder="1" applyAlignment="1"/>
    <xf numFmtId="0" fontId="0" fillId="0" borderId="0" xfId="0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right" vertical="center"/>
    </xf>
    <xf numFmtId="7" fontId="10" fillId="0" borderId="0" xfId="0" applyNumberFormat="1" applyFont="1" applyBorder="1" applyAlignment="1" applyProtection="1">
      <alignment horizontal="centerContinuous"/>
    </xf>
    <xf numFmtId="7" fontId="10" fillId="0" borderId="0" xfId="0" applyNumberFormat="1" applyFont="1" applyBorder="1" applyAlignment="1" applyProtection="1">
      <alignment horizontal="centerContinuous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6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5" fillId="0" borderId="41" xfId="0" applyFont="1" applyBorder="1" applyAlignment="1">
      <alignment horizontal="right" vertical="center"/>
    </xf>
    <xf numFmtId="0" fontId="4" fillId="0" borderId="56" xfId="3" applyFont="1" applyBorder="1" applyAlignment="1">
      <alignment horizontal="centerContinuous" vertical="center"/>
    </xf>
    <xf numFmtId="7" fontId="8" fillId="0" borderId="39" xfId="3" applyNumberFormat="1" applyFont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41" xfId="0" applyFont="1" applyBorder="1" applyAlignment="1" applyProtection="1">
      <alignment vertical="center"/>
    </xf>
    <xf numFmtId="0" fontId="15" fillId="0" borderId="64" xfId="0" applyFont="1" applyBorder="1" applyAlignment="1">
      <alignment horizontal="right" vertical="center"/>
    </xf>
    <xf numFmtId="0" fontId="8" fillId="0" borderId="41" xfId="0" quotePrefix="1" applyFont="1" applyBorder="1" applyAlignment="1" applyProtection="1">
      <alignment horizontal="right" vertical="center"/>
    </xf>
    <xf numFmtId="0" fontId="8" fillId="0" borderId="0" xfId="0" quotePrefix="1" applyFont="1" applyAlignment="1" applyProtection="1">
      <alignment horizontal="right"/>
    </xf>
    <xf numFmtId="49" fontId="9" fillId="0" borderId="44" xfId="0" applyNumberFormat="1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49" fontId="9" fillId="0" borderId="32" xfId="0" applyNumberFormat="1" applyFont="1" applyBorder="1" applyAlignment="1" applyProtection="1">
      <alignment horizontal="center"/>
      <protection locked="0"/>
    </xf>
    <xf numFmtId="49" fontId="9" fillId="0" borderId="45" xfId="0" applyNumberFormat="1" applyFont="1" applyBorder="1" applyAlignment="1" applyProtection="1">
      <alignment horizontal="center"/>
      <protection locked="0"/>
    </xf>
    <xf numFmtId="167" fontId="12" fillId="0" borderId="0" xfId="3" applyNumberFormat="1" applyFont="1" applyAlignment="1">
      <alignment horizontal="centerContinuous"/>
    </xf>
    <xf numFmtId="167" fontId="2" fillId="0" borderId="1" xfId="3" applyNumberFormat="1" applyBorder="1"/>
    <xf numFmtId="167" fontId="6" fillId="0" borderId="6" xfId="0" applyNumberFormat="1" applyFont="1" applyBorder="1" applyAlignment="1" applyProtection="1">
      <alignment horizontal="right"/>
    </xf>
    <xf numFmtId="167" fontId="6" fillId="0" borderId="0" xfId="3" applyNumberFormat="1" applyFont="1" applyAlignment="1">
      <alignment horizontal="right" vertical="center"/>
    </xf>
    <xf numFmtId="167" fontId="6" fillId="0" borderId="0" xfId="3" applyNumberFormat="1" applyFont="1" applyAlignment="1" applyProtection="1">
      <alignment horizontal="right" vertical="center"/>
    </xf>
    <xf numFmtId="167" fontId="9" fillId="0" borderId="59" xfId="3" applyNumberFormat="1" applyFont="1" applyBorder="1" applyAlignment="1">
      <alignment horizontal="center" vertical="center"/>
    </xf>
    <xf numFmtId="167" fontId="6" fillId="0" borderId="43" xfId="3" applyNumberFormat="1" applyFont="1" applyBorder="1" applyAlignment="1" applyProtection="1">
      <alignment horizontal="right" vertical="center"/>
      <protection locked="0"/>
    </xf>
    <xf numFmtId="167" fontId="6" fillId="0" borderId="9" xfId="3" applyNumberFormat="1" applyFont="1" applyBorder="1" applyAlignment="1" applyProtection="1">
      <alignment horizontal="right" vertical="center"/>
      <protection locked="0"/>
    </xf>
    <xf numFmtId="167" fontId="2" fillId="0" borderId="0" xfId="3" applyNumberFormat="1" applyBorder="1"/>
    <xf numFmtId="167" fontId="2" fillId="0" borderId="0" xfId="3" applyNumberFormat="1"/>
    <xf numFmtId="7" fontId="6" fillId="2" borderId="65" xfId="0" applyNumberFormat="1" applyFont="1" applyFill="1" applyBorder="1" applyAlignment="1" applyProtection="1"/>
    <xf numFmtId="0" fontId="0" fillId="2" borderId="43" xfId="0" applyFill="1" applyBorder="1" applyAlignment="1" applyProtection="1"/>
    <xf numFmtId="7" fontId="6" fillId="2" borderId="66" xfId="0" applyNumberFormat="1" applyFont="1" applyFill="1" applyBorder="1" applyAlignment="1" applyProtection="1"/>
    <xf numFmtId="7" fontId="6" fillId="2" borderId="67" xfId="0" applyNumberFormat="1" applyFont="1" applyFill="1" applyBorder="1" applyAlignment="1" applyProtection="1"/>
    <xf numFmtId="7" fontId="6" fillId="2" borderId="4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right"/>
    </xf>
    <xf numFmtId="0" fontId="21" fillId="0" borderId="0" xfId="2" applyFont="1" applyBorder="1"/>
    <xf numFmtId="0" fontId="8" fillId="0" borderId="0" xfId="2" applyFont="1" applyBorder="1"/>
    <xf numFmtId="0" fontId="21" fillId="0" borderId="0" xfId="2" applyFont="1" applyBorder="1" applyAlignment="1" applyProtection="1">
      <alignment horizontal="centerContinuous"/>
    </xf>
    <xf numFmtId="167" fontId="6" fillId="0" borderId="0" xfId="3" applyNumberFormat="1" applyFont="1" applyAlignment="1">
      <alignment horizontal="center"/>
    </xf>
    <xf numFmtId="167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centerContinuous"/>
    </xf>
    <xf numFmtId="0" fontId="21" fillId="0" borderId="6" xfId="2" applyNumberFormat="1" applyFont="1" applyBorder="1"/>
    <xf numFmtId="0" fontId="6" fillId="0" borderId="0" xfId="2" applyFont="1" applyBorder="1"/>
    <xf numFmtId="0" fontId="21" fillId="0" borderId="0" xfId="2" applyFont="1" applyBorder="1" applyProtection="1"/>
    <xf numFmtId="0" fontId="21" fillId="0" borderId="6" xfId="2" applyFont="1" applyBorder="1"/>
    <xf numFmtId="167" fontId="15" fillId="0" borderId="68" xfId="3" applyNumberFormat="1" applyFont="1" applyBorder="1" applyAlignment="1">
      <alignment horizontal="right" vertical="center"/>
    </xf>
    <xf numFmtId="0" fontId="5" fillId="0" borderId="69" xfId="3" applyFont="1" applyBorder="1" applyAlignment="1">
      <alignment horizontal="left" vertical="center"/>
    </xf>
    <xf numFmtId="0" fontId="6" fillId="0" borderId="16" xfId="0" applyFont="1" applyBorder="1" applyProtection="1"/>
    <xf numFmtId="0" fontId="6" fillId="0" borderId="13" xfId="0" applyFont="1" applyBorder="1" applyProtection="1"/>
    <xf numFmtId="0" fontId="6" fillId="0" borderId="15" xfId="0" applyFont="1" applyBorder="1" applyAlignment="1" applyProtection="1"/>
    <xf numFmtId="0" fontId="6" fillId="0" borderId="2" xfId="3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0" fillId="0" borderId="0" xfId="0" applyBorder="1" applyAlignment="1"/>
    <xf numFmtId="0" fontId="9" fillId="0" borderId="31" xfId="0" applyFont="1" applyBorder="1" applyAlignment="1" applyProtection="1">
      <alignment vertical="center"/>
    </xf>
    <xf numFmtId="0" fontId="9" fillId="0" borderId="16" xfId="0" applyFont="1" applyBorder="1" applyAlignment="1">
      <alignment horizontal="left"/>
    </xf>
    <xf numFmtId="0" fontId="6" fillId="0" borderId="13" xfId="0" applyFont="1" applyBorder="1" applyAlignment="1" applyProtection="1">
      <alignment horizontal="left"/>
    </xf>
    <xf numFmtId="0" fontId="9" fillId="0" borderId="13" xfId="0" applyFont="1" applyBorder="1" applyAlignment="1">
      <alignment horizontal="right"/>
    </xf>
    <xf numFmtId="0" fontId="6" fillId="0" borderId="13" xfId="0" applyFont="1" applyBorder="1" applyAlignment="1"/>
    <xf numFmtId="0" fontId="9" fillId="0" borderId="15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3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6" fillId="0" borderId="14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/>
    </xf>
    <xf numFmtId="0" fontId="0" fillId="0" borderId="70" xfId="0" applyBorder="1"/>
    <xf numFmtId="0" fontId="0" fillId="0" borderId="41" xfId="0" applyBorder="1"/>
    <xf numFmtId="0" fontId="0" fillId="0" borderId="71" xfId="0" applyBorder="1"/>
    <xf numFmtId="0" fontId="0" fillId="0" borderId="13" xfId="0" applyBorder="1" applyAlignment="1"/>
    <xf numFmtId="0" fontId="0" fillId="0" borderId="14" xfId="0" applyBorder="1"/>
    <xf numFmtId="0" fontId="6" fillId="0" borderId="0" xfId="0" applyFont="1" applyBorder="1" applyAlignment="1">
      <alignment horizontal="center"/>
    </xf>
    <xf numFmtId="0" fontId="0" fillId="0" borderId="72" xfId="0" applyBorder="1"/>
    <xf numFmtId="0" fontId="0" fillId="0" borderId="73" xfId="0" applyBorder="1"/>
    <xf numFmtId="0" fontId="0" fillId="0" borderId="44" xfId="0" applyBorder="1" applyAlignment="1">
      <alignment horizontal="center" vertical="center"/>
    </xf>
    <xf numFmtId="0" fontId="0" fillId="0" borderId="74" xfId="0" applyBorder="1"/>
    <xf numFmtId="0" fontId="9" fillId="0" borderId="15" xfId="0" applyFont="1" applyBorder="1" applyProtection="1"/>
    <xf numFmtId="0" fontId="5" fillId="0" borderId="2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0" fillId="0" borderId="70" xfId="0" applyBorder="1" applyProtection="1"/>
    <xf numFmtId="0" fontId="0" fillId="0" borderId="74" xfId="0" applyBorder="1" applyAlignment="1"/>
    <xf numFmtId="4" fontId="6" fillId="0" borderId="35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  <protection locked="0"/>
    </xf>
    <xf numFmtId="0" fontId="6" fillId="0" borderId="27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4" fillId="0" borderId="0" xfId="0" applyFont="1" applyBorder="1" applyAlignment="1" applyProtection="1"/>
    <xf numFmtId="0" fontId="5" fillId="0" borderId="15" xfId="0" applyFont="1" applyBorder="1"/>
    <xf numFmtId="4" fontId="6" fillId="0" borderId="19" xfId="0" applyNumberFormat="1" applyFont="1" applyBorder="1" applyAlignment="1" applyProtection="1">
      <alignment horizontal="right"/>
    </xf>
    <xf numFmtId="0" fontId="6" fillId="0" borderId="73" xfId="0" applyFont="1" applyBorder="1" applyAlignment="1">
      <alignment horizontal="right" vertical="center"/>
    </xf>
    <xf numFmtId="0" fontId="0" fillId="0" borderId="74" xfId="0" applyBorder="1" applyProtection="1"/>
    <xf numFmtId="0" fontId="14" fillId="0" borderId="31" xfId="0" applyFont="1" applyBorder="1" applyProtection="1"/>
    <xf numFmtId="0" fontId="0" fillId="0" borderId="31" xfId="0" applyBorder="1" applyProtection="1"/>
    <xf numFmtId="0" fontId="14" fillId="0" borderId="0" xfId="0" applyFont="1" applyBorder="1" applyProtection="1"/>
    <xf numFmtId="0" fontId="0" fillId="0" borderId="71" xfId="0" applyBorder="1" applyProtection="1"/>
    <xf numFmtId="0" fontId="4" fillId="0" borderId="0" xfId="0" applyFont="1" applyBorder="1" applyAlignment="1" applyProtection="1">
      <alignment horizontal="right"/>
    </xf>
    <xf numFmtId="0" fontId="11" fillId="0" borderId="0" xfId="0" applyFont="1" applyAlignment="1" applyProtection="1"/>
    <xf numFmtId="0" fontId="2" fillId="0" borderId="0" xfId="3" applyAlignment="1"/>
    <xf numFmtId="0" fontId="11" fillId="0" borderId="0" xfId="0" applyFont="1" applyAlignment="1"/>
    <xf numFmtId="1" fontId="6" fillId="0" borderId="75" xfId="0" applyNumberFormat="1" applyFont="1" applyBorder="1" applyAlignment="1" applyProtection="1">
      <alignment horizontal="center"/>
      <protection locked="0"/>
    </xf>
    <xf numFmtId="0" fontId="6" fillId="0" borderId="75" xfId="0" applyFont="1" applyBorder="1" applyAlignment="1" applyProtection="1">
      <alignment horizontal="center"/>
      <protection locked="0"/>
    </xf>
    <xf numFmtId="7" fontId="6" fillId="0" borderId="7" xfId="0" applyNumberFormat="1" applyFont="1" applyBorder="1" applyAlignment="1" applyProtection="1">
      <protection locked="0"/>
    </xf>
    <xf numFmtId="7" fontId="6" fillId="0" borderId="8" xfId="0" applyNumberFormat="1" applyFont="1" applyBorder="1" applyAlignment="1" applyProtection="1">
      <protection locked="0"/>
    </xf>
    <xf numFmtId="7" fontId="6" fillId="0" borderId="64" xfId="0" applyNumberFormat="1" applyFont="1" applyBorder="1" applyAlignment="1" applyProtection="1">
      <protection locked="0"/>
    </xf>
    <xf numFmtId="7" fontId="6" fillId="0" borderId="8" xfId="0" applyNumberFormat="1" applyFont="1" applyBorder="1" applyProtection="1">
      <protection locked="0"/>
    </xf>
    <xf numFmtId="7" fontId="6" fillId="0" borderId="7" xfId="0" applyNumberFormat="1" applyFont="1" applyBorder="1" applyProtection="1">
      <protection locked="0"/>
    </xf>
    <xf numFmtId="7" fontId="6" fillId="0" borderId="64" xfId="0" applyNumberFormat="1" applyFont="1" applyBorder="1" applyProtection="1">
      <protection locked="0"/>
    </xf>
    <xf numFmtId="0" fontId="21" fillId="0" borderId="76" xfId="3" applyFont="1" applyBorder="1" applyAlignment="1" applyProtection="1">
      <alignment horizontal="center" vertical="center"/>
      <protection locked="0"/>
    </xf>
    <xf numFmtId="0" fontId="21" fillId="0" borderId="77" xfId="3" applyFont="1" applyBorder="1" applyAlignment="1" applyProtection="1">
      <alignment horizontal="center" vertical="center"/>
      <protection locked="0"/>
    </xf>
    <xf numFmtId="1" fontId="6" fillId="0" borderId="78" xfId="0" applyNumberFormat="1" applyFont="1" applyBorder="1" applyAlignment="1" applyProtection="1">
      <alignment horizontal="center"/>
      <protection locked="0"/>
    </xf>
    <xf numFmtId="0" fontId="6" fillId="0" borderId="79" xfId="0" applyFont="1" applyBorder="1" applyAlignment="1" applyProtection="1">
      <alignment horizontal="center"/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166" fontId="6" fillId="0" borderId="58" xfId="0" applyNumberFormat="1" applyFont="1" applyBorder="1" applyAlignment="1" applyProtection="1">
      <alignment horizontal="center"/>
      <protection locked="0"/>
    </xf>
    <xf numFmtId="166" fontId="6" fillId="0" borderId="80" xfId="0" applyNumberFormat="1" applyFont="1" applyBorder="1" applyAlignment="1" applyProtection="1">
      <alignment horizontal="center"/>
      <protection locked="0"/>
    </xf>
    <xf numFmtId="166" fontId="6" fillId="0" borderId="43" xfId="0" applyNumberFormat="1" applyFont="1" applyBorder="1" applyAlignment="1" applyProtection="1">
      <alignment horizontal="center"/>
      <protection locked="0"/>
    </xf>
    <xf numFmtId="7" fontId="4" fillId="0" borderId="64" xfId="0" applyNumberFormat="1" applyFont="1" applyBorder="1" applyAlignment="1" applyProtection="1">
      <protection locked="0"/>
    </xf>
    <xf numFmtId="7" fontId="8" fillId="0" borderId="39" xfId="0" applyNumberFormat="1" applyFont="1" applyBorder="1" applyProtection="1">
      <protection locked="0"/>
    </xf>
    <xf numFmtId="7" fontId="8" fillId="0" borderId="39" xfId="0" applyNumberFormat="1" applyFont="1" applyBorder="1" applyAlignment="1" applyProtection="1">
      <protection locked="0"/>
    </xf>
    <xf numFmtId="165" fontId="0" fillId="0" borderId="0" xfId="0" applyNumberFormat="1" applyBorder="1" applyAlignment="1" applyProtection="1">
      <alignment horizontal="left"/>
    </xf>
    <xf numFmtId="0" fontId="6" fillId="0" borderId="0" xfId="3" applyFont="1" applyBorder="1" applyAlignment="1">
      <alignment horizontal="right"/>
    </xf>
    <xf numFmtId="0" fontId="6" fillId="0" borderId="0" xfId="3" applyFont="1" applyBorder="1" applyAlignment="1" applyProtection="1">
      <alignment horizontal="right"/>
    </xf>
    <xf numFmtId="0" fontId="6" fillId="0" borderId="0" xfId="3" applyFont="1" applyAlignment="1" applyProtection="1">
      <alignment horizontal="right"/>
    </xf>
    <xf numFmtId="0" fontId="6" fillId="0" borderId="0" xfId="3" applyFont="1" applyAlignment="1">
      <alignment horizontal="right"/>
    </xf>
    <xf numFmtId="167" fontId="6" fillId="0" borderId="0" xfId="3" applyNumberFormat="1" applyFont="1" applyAlignment="1">
      <alignment horizontal="right"/>
    </xf>
    <xf numFmtId="167" fontId="6" fillId="0" borderId="0" xfId="3" applyNumberFormat="1" applyFont="1" applyAlignment="1" applyProtection="1">
      <alignment horizontal="right"/>
    </xf>
    <xf numFmtId="7" fontId="8" fillId="0" borderId="81" xfId="0" applyNumberFormat="1" applyFont="1" applyFill="1" applyBorder="1" applyAlignment="1" applyProtection="1"/>
    <xf numFmtId="167" fontId="8" fillId="0" borderId="82" xfId="0" applyNumberFormat="1" applyFont="1" applyFill="1" applyBorder="1" applyAlignment="1" applyProtection="1">
      <protection locked="0"/>
    </xf>
    <xf numFmtId="0" fontId="6" fillId="0" borderId="64" xfId="0" applyFont="1" applyBorder="1" applyAlignment="1" applyProtection="1">
      <alignment horizontal="center"/>
      <protection locked="0"/>
    </xf>
    <xf numFmtId="2" fontId="6" fillId="0" borderId="64" xfId="0" applyNumberFormat="1" applyFont="1" applyBorder="1" applyAlignment="1" applyProtection="1">
      <alignment horizontal="center"/>
      <protection locked="0"/>
    </xf>
    <xf numFmtId="7" fontId="6" fillId="0" borderId="64" xfId="0" applyNumberFormat="1" applyFont="1" applyBorder="1" applyAlignment="1" applyProtection="1">
      <alignment horizontal="center"/>
      <protection locked="0"/>
    </xf>
    <xf numFmtId="7" fontId="6" fillId="0" borderId="4" xfId="0" applyNumberFormat="1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7" fontId="6" fillId="0" borderId="23" xfId="0" applyNumberFormat="1" applyFont="1" applyBorder="1" applyAlignment="1" applyProtection="1">
      <alignment horizontal="center"/>
      <protection locked="0"/>
    </xf>
    <xf numFmtId="7" fontId="6" fillId="0" borderId="26" xfId="0" applyNumberFormat="1" applyFont="1" applyBorder="1" applyProtection="1">
      <protection locked="0"/>
    </xf>
    <xf numFmtId="7" fontId="6" fillId="0" borderId="83" xfId="0" applyNumberFormat="1" applyFont="1" applyBorder="1" applyAlignment="1" applyProtection="1">
      <alignment horizontal="right"/>
    </xf>
    <xf numFmtId="7" fontId="6" fillId="0" borderId="24" xfId="0" applyNumberFormat="1" applyFont="1" applyBorder="1" applyAlignment="1" applyProtection="1">
      <alignment horizontal="right"/>
    </xf>
    <xf numFmtId="7" fontId="6" fillId="0" borderId="84" xfId="0" applyNumberFormat="1" applyFont="1" applyBorder="1" applyProtection="1">
      <protection locked="0"/>
    </xf>
    <xf numFmtId="7" fontId="6" fillId="0" borderId="64" xfId="0" applyNumberFormat="1" applyFont="1" applyBorder="1" applyAlignment="1" applyProtection="1">
      <alignment horizontal="right"/>
      <protection locked="0"/>
    </xf>
    <xf numFmtId="7" fontId="6" fillId="0" borderId="23" xfId="0" applyNumberFormat="1" applyFont="1" applyBorder="1" applyAlignment="1" applyProtection="1">
      <alignment horizontal="right"/>
      <protection locked="0"/>
    </xf>
    <xf numFmtId="7" fontId="6" fillId="0" borderId="85" xfId="0" applyNumberFormat="1" applyFont="1" applyBorder="1" applyAlignment="1" applyProtection="1">
      <alignment horizontal="right"/>
    </xf>
    <xf numFmtId="7" fontId="6" fillId="0" borderId="86" xfId="0" applyNumberFormat="1" applyFont="1" applyBorder="1" applyAlignment="1" applyProtection="1">
      <alignment horizontal="right"/>
    </xf>
    <xf numFmtId="7" fontId="6" fillId="0" borderId="87" xfId="0" applyNumberFormat="1" applyFont="1" applyBorder="1" applyAlignment="1" applyProtection="1">
      <protection locked="0"/>
    </xf>
    <xf numFmtId="7" fontId="6" fillId="0" borderId="84" xfId="0" applyNumberFormat="1" applyFont="1" applyBorder="1" applyAlignment="1" applyProtection="1">
      <protection locked="0"/>
    </xf>
    <xf numFmtId="0" fontId="6" fillId="0" borderId="2" xfId="0" applyFont="1" applyBorder="1" applyAlignment="1" applyProtection="1">
      <alignment horizontal="left"/>
    </xf>
    <xf numFmtId="0" fontId="4" fillId="0" borderId="0" xfId="0" applyFont="1" applyAlignment="1" applyProtection="1"/>
    <xf numFmtId="0" fontId="6" fillId="0" borderId="0" xfId="0" applyFont="1" applyBorder="1" applyAlignment="1" applyProtection="1"/>
    <xf numFmtId="0" fontId="6" fillId="0" borderId="6" xfId="0" applyFont="1" applyBorder="1" applyAlignment="1" applyProtection="1">
      <alignment horizontal="left"/>
    </xf>
    <xf numFmtId="0" fontId="2" fillId="0" borderId="0" xfId="0" applyFont="1" applyBorder="1" applyProtection="1"/>
    <xf numFmtId="0" fontId="6" fillId="0" borderId="13" xfId="0" applyFont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6" fillId="0" borderId="6" xfId="0" applyFont="1" applyBorder="1" applyAlignment="1" applyProtection="1"/>
    <xf numFmtId="165" fontId="6" fillId="0" borderId="0" xfId="0" applyNumberFormat="1" applyFont="1" applyBorder="1" applyAlignment="1" applyProtection="1">
      <alignment horizontal="center"/>
      <protection locked="0"/>
    </xf>
    <xf numFmtId="39" fontId="6" fillId="0" borderId="61" xfId="0" applyNumberFormat="1" applyFont="1" applyBorder="1" applyAlignment="1" applyProtection="1">
      <alignment horizontal="center"/>
      <protection locked="0"/>
    </xf>
    <xf numFmtId="39" fontId="6" fillId="0" borderId="11" xfId="0" applyNumberFormat="1" applyFont="1" applyBorder="1" applyAlignment="1" applyProtection="1">
      <alignment horizontal="center"/>
      <protection locked="0"/>
    </xf>
    <xf numFmtId="7" fontId="6" fillId="0" borderId="86" xfId="0" applyNumberFormat="1" applyFont="1" applyBorder="1" applyProtection="1"/>
    <xf numFmtId="166" fontId="6" fillId="0" borderId="88" xfId="0" applyNumberFormat="1" applyFont="1" applyBorder="1" applyAlignment="1" applyProtection="1">
      <alignment horizontal="center"/>
      <protection locked="0"/>
    </xf>
    <xf numFmtId="1" fontId="6" fillId="0" borderId="75" xfId="0" applyNumberFormat="1" applyFont="1" applyBorder="1" applyAlignment="1" applyProtection="1">
      <alignment horizontal="center"/>
    </xf>
    <xf numFmtId="0" fontId="6" fillId="0" borderId="89" xfId="0" applyFont="1" applyBorder="1" applyAlignment="1" applyProtection="1">
      <alignment horizontal="center"/>
    </xf>
    <xf numFmtId="165" fontId="6" fillId="0" borderId="19" xfId="0" applyNumberFormat="1" applyFont="1" applyBorder="1" applyAlignment="1" applyProtection="1">
      <alignment horizontal="center"/>
      <protection locked="0"/>
    </xf>
    <xf numFmtId="0" fontId="2" fillId="0" borderId="41" xfId="0" applyFont="1" applyBorder="1" applyProtection="1"/>
    <xf numFmtId="0" fontId="0" fillId="0" borderId="90" xfId="0" applyBorder="1"/>
    <xf numFmtId="0" fontId="0" fillId="0" borderId="78" xfId="0" applyBorder="1"/>
    <xf numFmtId="0" fontId="0" fillId="0" borderId="91" xfId="0" applyBorder="1"/>
    <xf numFmtId="7" fontId="6" fillId="0" borderId="46" xfId="0" applyNumberFormat="1" applyFont="1" applyBorder="1" applyAlignment="1" applyProtection="1"/>
    <xf numFmtId="7" fontId="6" fillId="0" borderId="77" xfId="0" applyNumberFormat="1" applyFont="1" applyBorder="1" applyAlignment="1" applyProtection="1">
      <protection locked="0"/>
    </xf>
    <xf numFmtId="7" fontId="6" fillId="0" borderId="92" xfId="0" applyNumberFormat="1" applyFont="1" applyBorder="1" applyAlignment="1" applyProtection="1">
      <protection locked="0"/>
    </xf>
    <xf numFmtId="7" fontId="6" fillId="0" borderId="93" xfId="0" applyNumberFormat="1" applyFont="1" applyBorder="1" applyAlignment="1" applyProtection="1">
      <protection locked="0"/>
    </xf>
    <xf numFmtId="0" fontId="6" fillId="0" borderId="6" xfId="0" applyFont="1" applyBorder="1" applyAlignment="1" applyProtection="1">
      <alignment horizontal="left"/>
      <protection locked="0"/>
    </xf>
    <xf numFmtId="7" fontId="4" fillId="0" borderId="64" xfId="0" applyNumberFormat="1" applyFont="1" applyBorder="1" applyProtection="1">
      <protection locked="0"/>
    </xf>
    <xf numFmtId="0" fontId="0" fillId="0" borderId="4" xfId="0" applyBorder="1"/>
    <xf numFmtId="0" fontId="0" fillId="0" borderId="57" xfId="0" applyBorder="1"/>
    <xf numFmtId="0" fontId="0" fillId="0" borderId="67" xfId="0" applyBorder="1"/>
    <xf numFmtId="0" fontId="0" fillId="0" borderId="68" xfId="0" applyBorder="1"/>
    <xf numFmtId="0" fontId="0" fillId="0" borderId="12" xfId="0" applyBorder="1"/>
    <xf numFmtId="0" fontId="0" fillId="0" borderId="5" xfId="0" applyBorder="1"/>
    <xf numFmtId="0" fontId="0" fillId="0" borderId="43" xfId="0" applyBorder="1"/>
    <xf numFmtId="0" fontId="0" fillId="0" borderId="94" xfId="0" applyBorder="1"/>
    <xf numFmtId="0" fontId="0" fillId="0" borderId="95" xfId="0" applyBorder="1"/>
    <xf numFmtId="0" fontId="8" fillId="0" borderId="39" xfId="0" applyFont="1" applyBorder="1" applyProtection="1">
      <protection locked="0"/>
    </xf>
    <xf numFmtId="7" fontId="6" fillId="0" borderId="96" xfId="0" applyNumberFormat="1" applyFont="1" applyBorder="1" applyProtection="1"/>
    <xf numFmtId="7" fontId="6" fillId="0" borderId="58" xfId="0" applyNumberFormat="1" applyFont="1" applyBorder="1" applyAlignment="1" applyProtection="1"/>
    <xf numFmtId="0" fontId="0" fillId="0" borderId="58" xfId="0" applyBorder="1" applyAlignment="1" applyProtection="1"/>
    <xf numFmtId="7" fontId="6" fillId="0" borderId="97" xfId="0" applyNumberFormat="1" applyFont="1" applyBorder="1" applyProtection="1"/>
    <xf numFmtId="167" fontId="8" fillId="0" borderId="70" xfId="0" applyNumberFormat="1" applyFont="1" applyBorder="1" applyAlignment="1" applyProtection="1">
      <alignment vertical="center"/>
    </xf>
    <xf numFmtId="167" fontId="8" fillId="0" borderId="71" xfId="0" applyNumberFormat="1" applyFont="1" applyBorder="1" applyAlignment="1" applyProtection="1">
      <alignment vertical="center"/>
    </xf>
    <xf numFmtId="0" fontId="9" fillId="0" borderId="6" xfId="0" applyFont="1" applyBorder="1" applyAlignment="1" applyProtection="1"/>
    <xf numFmtId="0" fontId="28" fillId="0" borderId="6" xfId="0" applyFont="1" applyBorder="1" applyAlignment="1"/>
    <xf numFmtId="0" fontId="9" fillId="0" borderId="0" xfId="0" applyFont="1" applyAlignment="1">
      <alignment horizontal="left"/>
    </xf>
    <xf numFmtId="0" fontId="6" fillId="0" borderId="0" xfId="0" applyFont="1" applyAlignment="1" applyProtection="1"/>
    <xf numFmtId="0" fontId="6" fillId="0" borderId="0" xfId="0" applyFont="1" applyAlignment="1"/>
    <xf numFmtId="167" fontId="6" fillId="0" borderId="69" xfId="0" applyNumberFormat="1" applyFont="1" applyFill="1" applyBorder="1" applyAlignment="1" applyProtection="1"/>
    <xf numFmtId="167" fontId="7" fillId="0" borderId="68" xfId="0" applyNumberFormat="1" applyFont="1" applyFill="1" applyBorder="1" applyAlignment="1" applyProtection="1"/>
    <xf numFmtId="0" fontId="15" fillId="0" borderId="0" xfId="0" applyFont="1" applyAlignment="1" applyProtection="1">
      <alignment horizontal="right"/>
    </xf>
    <xf numFmtId="0" fontId="15" fillId="0" borderId="64" xfId="0" applyFont="1" applyBorder="1" applyAlignment="1" applyProtection="1">
      <alignment horizontal="right"/>
    </xf>
    <xf numFmtId="0" fontId="8" fillId="0" borderId="42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Alignment="1"/>
    <xf numFmtId="0" fontId="15" fillId="0" borderId="6" xfId="0" applyFont="1" applyBorder="1" applyAlignment="1" applyProtection="1">
      <alignment horizontal="center"/>
    </xf>
    <xf numFmtId="0" fontId="9" fillId="0" borderId="53" xfId="0" applyFont="1" applyBorder="1" applyAlignment="1" applyProtection="1">
      <alignment horizontal="left"/>
    </xf>
    <xf numFmtId="167" fontId="6" fillId="0" borderId="99" xfId="0" applyNumberFormat="1" applyFont="1" applyBorder="1" applyAlignment="1" applyProtection="1"/>
    <xf numFmtId="167" fontId="7" fillId="0" borderId="57" xfId="0" applyNumberFormat="1" applyFont="1" applyBorder="1" applyAlignment="1" applyProtection="1"/>
    <xf numFmtId="167" fontId="6" fillId="0" borderId="66" xfId="0" applyNumberFormat="1" applyFont="1" applyBorder="1" applyAlignment="1" applyProtection="1"/>
    <xf numFmtId="167" fontId="0" fillId="0" borderId="67" xfId="0" applyNumberFormat="1" applyBorder="1" applyAlignment="1" applyProtection="1"/>
    <xf numFmtId="167" fontId="0" fillId="0" borderId="57" xfId="0" applyNumberFormat="1" applyBorder="1" applyAlignment="1" applyProtection="1"/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167" fontId="0" fillId="0" borderId="68" xfId="0" applyNumberFormat="1" applyFill="1" applyBorder="1" applyAlignment="1" applyProtection="1"/>
    <xf numFmtId="167" fontId="6" fillId="0" borderId="42" xfId="0" applyNumberFormat="1" applyFont="1" applyFill="1" applyBorder="1" applyAlignment="1" applyProtection="1"/>
    <xf numFmtId="167" fontId="0" fillId="0" borderId="12" xfId="0" applyNumberFormat="1" applyFill="1" applyBorder="1" applyAlignment="1" applyProtection="1"/>
    <xf numFmtId="167" fontId="0" fillId="0" borderId="3" xfId="0" applyNumberFormat="1" applyFill="1" applyBorder="1" applyAlignment="1" applyProtection="1"/>
    <xf numFmtId="167" fontId="0" fillId="0" borderId="5" xfId="0" applyNumberFormat="1" applyFill="1" applyBorder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/>
    <xf numFmtId="0" fontId="4" fillId="0" borderId="0" xfId="0" applyFont="1" applyAlignment="1" applyProtection="1"/>
    <xf numFmtId="0" fontId="6" fillId="0" borderId="58" xfId="0" applyFont="1" applyBorder="1" applyAlignment="1" applyProtection="1">
      <alignment horizontal="left"/>
      <protection locked="0"/>
    </xf>
    <xf numFmtId="0" fontId="6" fillId="0" borderId="53" xfId="0" applyFont="1" applyBorder="1" applyAlignment="1" applyProtection="1">
      <alignment horizontal="left"/>
      <protection locked="0"/>
    </xf>
    <xf numFmtId="0" fontId="6" fillId="0" borderId="75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/>
    <xf numFmtId="0" fontId="9" fillId="0" borderId="64" xfId="0" applyFont="1" applyBorder="1" applyAlignment="1" applyProtection="1">
      <alignment horizontal="right"/>
    </xf>
    <xf numFmtId="0" fontId="10" fillId="0" borderId="6" xfId="0" applyFont="1" applyBorder="1" applyAlignment="1" applyProtection="1"/>
    <xf numFmtId="0" fontId="11" fillId="0" borderId="6" xfId="0" applyFont="1" applyBorder="1" applyAlignment="1"/>
    <xf numFmtId="5" fontId="8" fillId="0" borderId="39" xfId="0" applyNumberFormat="1" applyFont="1" applyFill="1" applyBorder="1" applyAlignment="1" applyProtection="1"/>
    <xf numFmtId="5" fontId="0" fillId="0" borderId="39" xfId="0" applyNumberFormat="1" applyFill="1" applyBorder="1" applyAlignment="1"/>
    <xf numFmtId="0" fontId="6" fillId="0" borderId="0" xfId="0" applyFont="1" applyAlignment="1" applyProtection="1">
      <alignment horizontal="left"/>
    </xf>
    <xf numFmtId="0" fontId="9" fillId="0" borderId="31" xfId="0" applyFont="1" applyBorder="1" applyAlignment="1" applyProtection="1">
      <alignment vertical="center"/>
    </xf>
    <xf numFmtId="0" fontId="9" fillId="0" borderId="31" xfId="0" applyFont="1" applyBorder="1" applyAlignment="1"/>
    <xf numFmtId="0" fontId="9" fillId="0" borderId="1" xfId="0" applyFont="1" applyBorder="1" applyAlignment="1"/>
    <xf numFmtId="0" fontId="9" fillId="0" borderId="101" xfId="0" applyFont="1" applyBorder="1" applyAlignment="1" applyProtection="1"/>
    <xf numFmtId="0" fontId="8" fillId="0" borderId="6" xfId="0" applyFont="1" applyBorder="1" applyAlignment="1" applyProtection="1"/>
    <xf numFmtId="0" fontId="6" fillId="0" borderId="6" xfId="0" applyFont="1" applyBorder="1" applyAlignment="1"/>
    <xf numFmtId="0" fontId="8" fillId="0" borderId="6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7" fontId="4" fillId="0" borderId="19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7" fontId="8" fillId="0" borderId="39" xfId="0" applyNumberFormat="1" applyFont="1" applyFill="1" applyBorder="1" applyAlignment="1" applyProtection="1"/>
    <xf numFmtId="0" fontId="0" fillId="0" borderId="39" xfId="0" applyFill="1" applyBorder="1" applyAlignment="1"/>
    <xf numFmtId="167" fontId="6" fillId="0" borderId="103" xfId="0" applyNumberFormat="1" applyFont="1" applyFill="1" applyBorder="1" applyAlignment="1" applyProtection="1">
      <alignment horizontal="right" vertical="center"/>
    </xf>
    <xf numFmtId="167" fontId="7" fillId="0" borderId="103" xfId="0" applyNumberFormat="1" applyFont="1" applyBorder="1" applyAlignment="1">
      <alignment horizontal="right" vertical="center"/>
    </xf>
    <xf numFmtId="0" fontId="9" fillId="0" borderId="31" xfId="0" applyFont="1" applyBorder="1" applyAlignment="1" applyProtection="1">
      <alignment horizontal="left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  <xf numFmtId="0" fontId="19" fillId="0" borderId="0" xfId="0" applyFont="1" applyAlignment="1" applyProtection="1"/>
    <xf numFmtId="0" fontId="8" fillId="0" borderId="6" xfId="0" applyFont="1" applyBorder="1" applyAlignment="1"/>
    <xf numFmtId="0" fontId="6" fillId="0" borderId="19" xfId="0" applyFont="1" applyBorder="1" applyAlignment="1" applyProtection="1">
      <alignment horizontal="center"/>
    </xf>
    <xf numFmtId="164" fontId="6" fillId="0" borderId="19" xfId="0" applyNumberFormat="1" applyFont="1" applyBorder="1" applyAlignment="1" applyProtection="1">
      <alignment horizontal="center"/>
    </xf>
    <xf numFmtId="7" fontId="6" fillId="0" borderId="98" xfId="0" applyNumberFormat="1" applyFont="1" applyBorder="1" applyAlignment="1" applyProtection="1">
      <alignment vertical="center"/>
    </xf>
    <xf numFmtId="0" fontId="0" fillId="0" borderId="57" xfId="0" applyBorder="1" applyAlignment="1"/>
    <xf numFmtId="7" fontId="6" fillId="0" borderId="100" xfId="0" applyNumberFormat="1" applyFont="1" applyBorder="1" applyAlignment="1" applyProtection="1">
      <alignment vertical="center"/>
    </xf>
    <xf numFmtId="0" fontId="0" fillId="0" borderId="94" xfId="0" applyBorder="1" applyAlignment="1"/>
    <xf numFmtId="167" fontId="8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right"/>
    </xf>
    <xf numFmtId="7" fontId="6" fillId="0" borderId="69" xfId="0" applyNumberFormat="1" applyFont="1" applyFill="1" applyBorder="1" applyAlignment="1" applyProtection="1">
      <alignment vertical="center"/>
    </xf>
    <xf numFmtId="0" fontId="7" fillId="0" borderId="68" xfId="0" applyFont="1" applyFill="1" applyBorder="1" applyAlignment="1"/>
    <xf numFmtId="7" fontId="8" fillId="0" borderId="2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/>
    <xf numFmtId="0" fontId="15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7" fontId="8" fillId="0" borderId="42" xfId="0" applyNumberFormat="1" applyFont="1" applyFill="1" applyBorder="1" applyAlignment="1" applyProtection="1"/>
    <xf numFmtId="167" fontId="7" fillId="0" borderId="12" xfId="0" applyNumberFormat="1" applyFont="1" applyFill="1" applyBorder="1" applyAlignment="1" applyProtection="1"/>
    <xf numFmtId="167" fontId="6" fillId="0" borderId="68" xfId="0" applyNumberFormat="1" applyFont="1" applyFill="1" applyBorder="1" applyAlignment="1" applyProtection="1"/>
    <xf numFmtId="7" fontId="8" fillId="0" borderId="97" xfId="0" applyNumberFormat="1" applyFont="1" applyBorder="1" applyAlignment="1" applyProtection="1">
      <alignment horizontal="center" vertical="center"/>
    </xf>
    <xf numFmtId="0" fontId="11" fillId="0" borderId="43" xfId="0" applyFont="1" applyBorder="1" applyAlignment="1">
      <alignment horizontal="center"/>
    </xf>
    <xf numFmtId="0" fontId="7" fillId="0" borderId="57" xfId="0" applyFont="1" applyBorder="1" applyAlignment="1"/>
    <xf numFmtId="0" fontId="7" fillId="0" borderId="94" xfId="0" applyFont="1" applyBorder="1" applyAlignment="1"/>
    <xf numFmtId="167" fontId="6" fillId="0" borderId="102" xfId="0" applyNumberFormat="1" applyFont="1" applyBorder="1" applyAlignment="1" applyProtection="1"/>
    <xf numFmtId="167" fontId="7" fillId="0" borderId="94" xfId="0" applyNumberFormat="1" applyFont="1" applyBorder="1" applyAlignment="1" applyProtection="1"/>
    <xf numFmtId="7" fontId="6" fillId="0" borderId="40" xfId="0" applyNumberFormat="1" applyFont="1" applyBorder="1" applyAlignment="1" applyProtection="1">
      <alignment vertical="center"/>
    </xf>
    <xf numFmtId="0" fontId="0" fillId="0" borderId="67" xfId="0" applyBorder="1" applyAlignment="1"/>
    <xf numFmtId="7" fontId="6" fillId="0" borderId="42" xfId="0" applyNumberFormat="1" applyFont="1" applyFill="1" applyBorder="1" applyAlignment="1" applyProtection="1">
      <alignment vertical="center"/>
    </xf>
    <xf numFmtId="0" fontId="0" fillId="0" borderId="12" xfId="0" applyFill="1" applyBorder="1" applyAlignment="1"/>
    <xf numFmtId="0" fontId="0" fillId="0" borderId="3" xfId="0" applyFill="1" applyBorder="1" applyAlignment="1"/>
    <xf numFmtId="0" fontId="0" fillId="0" borderId="5" xfId="0" applyFill="1" applyBorder="1" applyAlignment="1"/>
    <xf numFmtId="0" fontId="6" fillId="0" borderId="15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0" fillId="0" borderId="19" xfId="0" applyBorder="1" applyAlignment="1"/>
    <xf numFmtId="166" fontId="6" fillId="0" borderId="53" xfId="0" applyNumberFormat="1" applyFont="1" applyBorder="1" applyAlignment="1" applyProtection="1">
      <alignment horizontal="center"/>
    </xf>
    <xf numFmtId="166" fontId="0" fillId="0" borderId="53" xfId="0" applyNumberForma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/>
    </xf>
    <xf numFmtId="0" fontId="9" fillId="0" borderId="53" xfId="0" applyFont="1" applyBorder="1" applyAlignment="1" applyProtection="1">
      <alignment horizontal="left" indent="1"/>
    </xf>
    <xf numFmtId="0" fontId="9" fillId="0" borderId="75" xfId="0" applyFont="1" applyBorder="1" applyAlignment="1" applyProtection="1">
      <alignment horizontal="left" indent="1"/>
    </xf>
    <xf numFmtId="0" fontId="0" fillId="0" borderId="68" xfId="0" applyFill="1" applyBorder="1" applyAlignment="1"/>
    <xf numFmtId="167" fontId="6" fillId="0" borderId="62" xfId="0" applyNumberFormat="1" applyFont="1" applyFill="1" applyBorder="1" applyAlignment="1" applyProtection="1">
      <alignment horizontal="right" vertical="center"/>
    </xf>
    <xf numFmtId="167" fontId="7" fillId="0" borderId="62" xfId="0" applyNumberFormat="1" applyFont="1" applyBorder="1" applyAlignment="1">
      <alignment horizontal="right" vertical="center"/>
    </xf>
    <xf numFmtId="167" fontId="8" fillId="0" borderId="106" xfId="0" applyNumberFormat="1" applyFont="1" applyFill="1" applyBorder="1" applyAlignment="1" applyProtection="1">
      <alignment horizontal="right" vertical="center"/>
    </xf>
    <xf numFmtId="167" fontId="0" fillId="0" borderId="107" xfId="0" applyNumberFormat="1" applyBorder="1" applyAlignment="1">
      <alignment horizontal="right" vertical="center"/>
    </xf>
    <xf numFmtId="0" fontId="0" fillId="0" borderId="99" xfId="0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08" xfId="0" applyBorder="1" applyAlignment="1">
      <alignment vertical="center"/>
    </xf>
    <xf numFmtId="0" fontId="0" fillId="0" borderId="109" xfId="0" applyBorder="1" applyAlignment="1">
      <alignment vertical="center"/>
    </xf>
    <xf numFmtId="0" fontId="6" fillId="0" borderId="2" xfId="0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/>
    <xf numFmtId="0" fontId="6" fillId="0" borderId="0" xfId="0" applyFont="1" applyBorder="1" applyAlignment="1"/>
    <xf numFmtId="0" fontId="4" fillId="0" borderId="53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64" xfId="0" applyFont="1" applyBorder="1" applyAlignment="1" applyProtection="1">
      <alignment horizontal="right"/>
    </xf>
    <xf numFmtId="7" fontId="6" fillId="0" borderId="99" xfId="0" applyNumberFormat="1" applyFont="1" applyBorder="1" applyAlignment="1" applyProtection="1">
      <protection locked="0"/>
    </xf>
    <xf numFmtId="0" fontId="0" fillId="0" borderId="75" xfId="0" applyBorder="1" applyAlignment="1" applyProtection="1">
      <protection locked="0"/>
    </xf>
    <xf numFmtId="0" fontId="6" fillId="0" borderId="98" xfId="0" applyFont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7" fontId="4" fillId="0" borderId="102" xfId="0" applyNumberFormat="1" applyFont="1" applyBorder="1" applyAlignment="1" applyProtection="1">
      <protection locked="0"/>
    </xf>
    <xf numFmtId="0" fontId="0" fillId="0" borderId="101" xfId="0" applyBorder="1" applyAlignment="1" applyProtection="1">
      <protection locked="0"/>
    </xf>
    <xf numFmtId="7" fontId="6" fillId="0" borderId="117" xfId="0" applyNumberFormat="1" applyFont="1" applyBorder="1" applyAlignment="1" applyProtection="1">
      <protection locked="0"/>
    </xf>
    <xf numFmtId="0" fontId="7" fillId="0" borderId="118" xfId="0" applyFont="1" applyBorder="1" applyAlignment="1" applyProtection="1">
      <protection locked="0"/>
    </xf>
    <xf numFmtId="0" fontId="8" fillId="0" borderId="97" xfId="0" applyFont="1" applyBorder="1" applyAlignment="1" applyProtection="1"/>
    <xf numFmtId="0" fontId="6" fillId="0" borderId="58" xfId="0" applyFont="1" applyBorder="1" applyAlignment="1"/>
    <xf numFmtId="0" fontId="6" fillId="0" borderId="43" xfId="0" applyFont="1" applyBorder="1" applyAlignment="1"/>
    <xf numFmtId="0" fontId="6" fillId="0" borderId="96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8" fillId="0" borderId="97" xfId="0" applyFont="1" applyBorder="1" applyAlignment="1" applyProtection="1">
      <alignment horizontal="center"/>
    </xf>
    <xf numFmtId="0" fontId="8" fillId="0" borderId="58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0" fontId="9" fillId="0" borderId="102" xfId="0" applyFont="1" applyBorder="1" applyAlignment="1" applyProtection="1">
      <alignment horizontal="center" vertical="center" wrapText="1"/>
    </xf>
    <xf numFmtId="0" fontId="9" fillId="0" borderId="101" xfId="0" applyFont="1" applyBorder="1" applyAlignment="1" applyProtection="1">
      <alignment horizontal="center" vertical="center" wrapText="1"/>
    </xf>
    <xf numFmtId="0" fontId="9" fillId="0" borderId="12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27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93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left"/>
    </xf>
    <xf numFmtId="0" fontId="8" fillId="0" borderId="58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9" fillId="0" borderId="85" xfId="0" applyFont="1" applyBorder="1" applyAlignment="1" applyProtection="1">
      <alignment horizontal="center" vertical="center" wrapText="1"/>
    </xf>
    <xf numFmtId="0" fontId="9" fillId="0" borderId="128" xfId="0" applyFont="1" applyBorder="1" applyAlignment="1" applyProtection="1">
      <alignment horizontal="center" vertical="center" wrapText="1"/>
    </xf>
    <xf numFmtId="0" fontId="9" fillId="0" borderId="86" xfId="0" applyFont="1" applyBorder="1" applyAlignment="1" applyProtection="1">
      <alignment horizontal="center" vertical="center" wrapText="1"/>
    </xf>
    <xf numFmtId="0" fontId="9" fillId="0" borderId="116" xfId="0" applyFont="1" applyBorder="1" applyAlignment="1" applyProtection="1">
      <alignment horizontal="center" vertical="center"/>
    </xf>
    <xf numFmtId="0" fontId="9" fillId="0" borderId="12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0" fillId="0" borderId="0" xfId="0" applyAlignment="1"/>
    <xf numFmtId="0" fontId="9" fillId="0" borderId="116" xfId="0" applyFont="1" applyBorder="1" applyAlignment="1" applyProtection="1">
      <alignment horizontal="center" vertical="center" wrapText="1"/>
    </xf>
    <xf numFmtId="0" fontId="6" fillId="0" borderId="12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5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85" xfId="0" applyFont="1" applyBorder="1" applyAlignment="1" applyProtection="1">
      <alignment horizontal="center" vertical="center"/>
    </xf>
    <xf numFmtId="0" fontId="9" fillId="0" borderId="8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8" fillId="0" borderId="119" xfId="0" applyFont="1" applyBorder="1" applyAlignment="1" applyProtection="1">
      <alignment horizontal="right"/>
    </xf>
    <xf numFmtId="0" fontId="0" fillId="0" borderId="120" xfId="0" applyBorder="1" applyAlignment="1">
      <alignment horizontal="right"/>
    </xf>
    <xf numFmtId="0" fontId="0" fillId="0" borderId="121" xfId="0" applyBorder="1" applyAlignment="1">
      <alignment horizontal="right"/>
    </xf>
    <xf numFmtId="0" fontId="8" fillId="0" borderId="122" xfId="0" applyFont="1" applyBorder="1" applyAlignment="1" applyProtection="1"/>
    <xf numFmtId="0" fontId="0" fillId="0" borderId="88" xfId="0" applyBorder="1" applyAlignment="1"/>
    <xf numFmtId="0" fontId="0" fillId="0" borderId="123" xfId="0" applyBorder="1" applyAlignment="1"/>
    <xf numFmtId="7" fontId="6" fillId="0" borderId="102" xfId="0" applyNumberFormat="1" applyFont="1" applyBorder="1" applyAlignment="1" applyProtection="1">
      <protection locked="0"/>
    </xf>
    <xf numFmtId="7" fontId="6" fillId="0" borderId="69" xfId="0" applyNumberFormat="1" applyFont="1" applyBorder="1" applyAlignment="1" applyProtection="1">
      <protection locked="0"/>
    </xf>
    <xf numFmtId="0" fontId="7" fillId="0" borderId="56" xfId="0" applyFont="1" applyBorder="1" applyAlignment="1" applyProtection="1">
      <protection locked="0"/>
    </xf>
    <xf numFmtId="0" fontId="6" fillId="0" borderId="39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2" xfId="0" applyFont="1" applyBorder="1" applyAlignment="1"/>
    <xf numFmtId="0" fontId="4" fillId="0" borderId="2" xfId="0" applyFont="1" applyBorder="1" applyAlignment="1" applyProtection="1"/>
    <xf numFmtId="0" fontId="0" fillId="0" borderId="2" xfId="0" applyBorder="1" applyAlignment="1"/>
    <xf numFmtId="0" fontId="0" fillId="0" borderId="96" xfId="0" applyBorder="1" applyAlignment="1"/>
    <xf numFmtId="0" fontId="0" fillId="0" borderId="53" xfId="0" applyBorder="1" applyAlignment="1"/>
    <xf numFmtId="0" fontId="8" fillId="0" borderId="3" xfId="0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100" xfId="0" applyFont="1" applyBorder="1" applyAlignment="1" applyProtection="1">
      <alignment horizontal="right"/>
    </xf>
    <xf numFmtId="0" fontId="0" fillId="0" borderId="101" xfId="0" applyBorder="1" applyAlignment="1">
      <alignment horizontal="right"/>
    </xf>
    <xf numFmtId="0" fontId="0" fillId="0" borderId="115" xfId="0" applyBorder="1" applyAlignment="1">
      <alignment horizontal="right"/>
    </xf>
    <xf numFmtId="0" fontId="6" fillId="0" borderId="2" xfId="0" applyFont="1" applyBorder="1" applyAlignment="1" applyProtection="1">
      <alignment horizontal="right"/>
    </xf>
    <xf numFmtId="0" fontId="0" fillId="0" borderId="64" xfId="0" applyBorder="1" applyAlignment="1">
      <alignment horizontal="right"/>
    </xf>
    <xf numFmtId="0" fontId="0" fillId="0" borderId="91" xfId="0" applyBorder="1" applyAlignment="1"/>
    <xf numFmtId="0" fontId="0" fillId="0" borderId="14" xfId="0" applyBorder="1" applyAlignment="1"/>
    <xf numFmtId="0" fontId="0" fillId="0" borderId="90" xfId="0" applyBorder="1" applyAlignment="1"/>
    <xf numFmtId="0" fontId="8" fillId="0" borderId="110" xfId="0" applyFont="1" applyBorder="1" applyAlignment="1" applyProtection="1"/>
    <xf numFmtId="0" fontId="8" fillId="0" borderId="13" xfId="0" applyFont="1" applyBorder="1" applyAlignment="1"/>
    <xf numFmtId="0" fontId="8" fillId="0" borderId="4" xfId="0" applyFont="1" applyBorder="1" applyAlignment="1"/>
    <xf numFmtId="0" fontId="15" fillId="0" borderId="98" xfId="0" applyFont="1" applyBorder="1" applyAlignment="1" applyProtection="1">
      <alignment horizontal="right" indent="1"/>
    </xf>
    <xf numFmtId="0" fontId="0" fillId="0" borderId="75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0" fontId="8" fillId="0" borderId="111" xfId="0" applyFont="1" applyBorder="1" applyAlignment="1" applyProtection="1">
      <alignment horizontal="right"/>
    </xf>
    <xf numFmtId="0" fontId="0" fillId="0" borderId="112" xfId="0" applyBorder="1" applyAlignment="1">
      <alignment horizontal="right"/>
    </xf>
    <xf numFmtId="0" fontId="0" fillId="0" borderId="113" xfId="0" applyBorder="1" applyAlignment="1">
      <alignment horizontal="right"/>
    </xf>
    <xf numFmtId="0" fontId="15" fillId="0" borderId="75" xfId="0" applyFont="1" applyBorder="1" applyAlignment="1" applyProtection="1">
      <alignment horizontal="right" indent="1"/>
    </xf>
    <xf numFmtId="0" fontId="15" fillId="0" borderId="10" xfId="0" applyFont="1" applyBorder="1" applyAlignment="1" applyProtection="1">
      <alignment horizontal="right" indent="1"/>
    </xf>
    <xf numFmtId="0" fontId="8" fillId="0" borderId="40" xfId="0" applyFont="1" applyBorder="1" applyAlignment="1" applyProtection="1">
      <alignment horizontal="right"/>
    </xf>
    <xf numFmtId="0" fontId="8" fillId="0" borderId="114" xfId="0" applyFont="1" applyBorder="1" applyAlignment="1" applyProtection="1">
      <alignment horizontal="right"/>
    </xf>
    <xf numFmtId="0" fontId="8" fillId="0" borderId="67" xfId="0" applyFont="1" applyBorder="1" applyAlignment="1" applyProtection="1">
      <alignment horizontal="right"/>
    </xf>
    <xf numFmtId="0" fontId="0" fillId="0" borderId="8" xfId="0" applyBorder="1" applyAlignment="1" applyProtection="1">
      <protection locked="0"/>
    </xf>
    <xf numFmtId="0" fontId="9" fillId="0" borderId="100" xfId="0" applyFont="1" applyBorder="1" applyAlignment="1" applyProtection="1">
      <alignment horizontal="center" vertical="center"/>
    </xf>
    <xf numFmtId="0" fontId="9" fillId="0" borderId="115" xfId="0" applyFont="1" applyBorder="1" applyAlignment="1" applyProtection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69" xfId="0" applyFont="1" applyBorder="1" applyAlignment="1"/>
    <xf numFmtId="7" fontId="6" fillId="0" borderId="58" xfId="0" applyNumberFormat="1" applyFont="1" applyBorder="1" applyAlignment="1" applyProtection="1"/>
    <xf numFmtId="0" fontId="0" fillId="0" borderId="58" xfId="0" applyBorder="1" applyAlignment="1" applyProtection="1"/>
    <xf numFmtId="0" fontId="6" fillId="0" borderId="69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protection locked="0"/>
    </xf>
    <xf numFmtId="7" fontId="6" fillId="0" borderId="97" xfId="0" applyNumberFormat="1" applyFont="1" applyBorder="1" applyAlignment="1" applyProtection="1">
      <alignment horizontal="center"/>
    </xf>
    <xf numFmtId="7" fontId="6" fillId="0" borderId="58" xfId="0" applyNumberFormat="1" applyFont="1" applyBorder="1" applyAlignment="1" applyProtection="1">
      <alignment horizontal="center"/>
    </xf>
    <xf numFmtId="0" fontId="6" fillId="0" borderId="9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/>
    <xf numFmtId="0" fontId="0" fillId="0" borderId="6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9" fillId="0" borderId="129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2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9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/>
      <protection locked="0"/>
    </xf>
    <xf numFmtId="0" fontId="0" fillId="0" borderId="58" xfId="0" applyBorder="1" applyAlignment="1"/>
    <xf numFmtId="0" fontId="0" fillId="0" borderId="43" xfId="0" applyBorder="1" applyAlignment="1"/>
    <xf numFmtId="0" fontId="6" fillId="0" borderId="114" xfId="0" applyFont="1" applyBorder="1" applyAlignment="1">
      <alignment horizontal="right"/>
    </xf>
    <xf numFmtId="0" fontId="6" fillId="0" borderId="67" xfId="0" applyFont="1" applyBorder="1" applyAlignment="1">
      <alignment horizontal="right"/>
    </xf>
    <xf numFmtId="0" fontId="8" fillId="0" borderId="96" xfId="0" applyFont="1" applyBorder="1" applyAlignment="1" applyProtection="1"/>
    <xf numFmtId="0" fontId="6" fillId="0" borderId="53" xfId="0" applyFont="1" applyBorder="1" applyAlignment="1"/>
    <xf numFmtId="0" fontId="6" fillId="0" borderId="9" xfId="0" applyFont="1" applyBorder="1" applyAlignment="1"/>
    <xf numFmtId="0" fontId="9" fillId="0" borderId="130" xfId="0" applyFont="1" applyBorder="1" applyAlignment="1" applyProtection="1">
      <alignment horizontal="center" vertical="center"/>
    </xf>
    <xf numFmtId="0" fontId="0" fillId="0" borderId="6" xfId="0" applyBorder="1" applyAlignment="1" applyProtection="1"/>
    <xf numFmtId="7" fontId="6" fillId="0" borderId="127" xfId="0" applyNumberFormat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7" fontId="8" fillId="0" borderId="39" xfId="0" applyNumberFormat="1" applyFont="1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7" fontId="6" fillId="0" borderId="65" xfId="0" applyNumberFormat="1" applyFont="1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7" fontId="6" fillId="0" borderId="75" xfId="0" applyNumberFormat="1" applyFont="1" applyBorder="1" applyAlignment="1" applyProtection="1">
      <protection locked="0"/>
    </xf>
    <xf numFmtId="0" fontId="9" fillId="0" borderId="13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129" xfId="0" applyFont="1" applyBorder="1" applyAlignment="1" applyProtection="1">
      <alignment horizontal="center" vertical="center" wrapText="1"/>
    </xf>
    <xf numFmtId="0" fontId="9" fillId="0" borderId="130" xfId="0" applyFont="1" applyBorder="1" applyAlignment="1" applyProtection="1">
      <alignment horizontal="center" vertical="center" wrapText="1"/>
    </xf>
    <xf numFmtId="0" fontId="9" fillId="0" borderId="131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right"/>
    </xf>
    <xf numFmtId="0" fontId="5" fillId="0" borderId="114" xfId="0" applyFont="1" applyBorder="1" applyAlignment="1" applyProtection="1">
      <alignment horizontal="right"/>
    </xf>
    <xf numFmtId="0" fontId="5" fillId="0" borderId="67" xfId="0" applyFont="1" applyBorder="1" applyAlignment="1" applyProtection="1">
      <alignment horizontal="right"/>
    </xf>
    <xf numFmtId="7" fontId="8" fillId="0" borderId="56" xfId="0" applyNumberFormat="1" applyFont="1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6" fillId="0" borderId="98" xfId="0" applyFont="1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97" xfId="0" applyFont="1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9" fillId="0" borderId="124" xfId="0" applyFont="1" applyBorder="1" applyAlignment="1" applyProtection="1">
      <alignment horizontal="center" vertical="center" wrapText="1"/>
    </xf>
    <xf numFmtId="0" fontId="9" fillId="0" borderId="129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/>
    </xf>
    <xf numFmtId="0" fontId="0" fillId="0" borderId="75" xfId="0" applyBorder="1" applyAlignment="1" applyProtection="1">
      <alignment horizontal="left" indent="1"/>
      <protection locked="0"/>
    </xf>
    <xf numFmtId="0" fontId="6" fillId="0" borderId="114" xfId="0" applyFont="1" applyBorder="1" applyAlignment="1" applyProtection="1">
      <alignment horizontal="right"/>
    </xf>
    <xf numFmtId="0" fontId="6" fillId="0" borderId="67" xfId="0" applyFont="1" applyBorder="1" applyAlignment="1" applyProtection="1">
      <alignment horizontal="right"/>
    </xf>
    <xf numFmtId="7" fontId="6" fillId="0" borderId="133" xfId="0" applyNumberFormat="1" applyFont="1" applyBorder="1" applyAlignment="1" applyProtection="1">
      <protection locked="0"/>
    </xf>
    <xf numFmtId="0" fontId="15" fillId="0" borderId="141" xfId="0" applyFont="1" applyBorder="1" applyAlignment="1" applyProtection="1">
      <alignment horizontal="right"/>
    </xf>
    <xf numFmtId="0" fontId="15" fillId="0" borderId="142" xfId="0" applyFont="1" applyBorder="1" applyAlignment="1" applyProtection="1">
      <alignment horizontal="right"/>
    </xf>
    <xf numFmtId="0" fontId="8" fillId="0" borderId="143" xfId="0" applyFont="1" applyBorder="1" applyAlignment="1" applyProtection="1">
      <alignment horizontal="left"/>
    </xf>
    <xf numFmtId="0" fontId="8" fillId="0" borderId="141" xfId="0" applyFont="1" applyBorder="1" applyAlignment="1" applyProtection="1">
      <alignment horizontal="left"/>
    </xf>
    <xf numFmtId="167" fontId="8" fillId="0" borderId="144" xfId="0" applyNumberFormat="1" applyFont="1" applyFill="1" applyBorder="1" applyAlignment="1" applyProtection="1"/>
    <xf numFmtId="167" fontId="0" fillId="0" borderId="73" xfId="0" applyNumberFormat="1" applyFill="1" applyBorder="1" applyAlignment="1" applyProtection="1"/>
    <xf numFmtId="0" fontId="9" fillId="0" borderId="145" xfId="0" applyFont="1" applyBorder="1" applyAlignment="1" applyProtection="1">
      <alignment horizontal="center"/>
      <protection locked="0"/>
    </xf>
    <xf numFmtId="0" fontId="0" fillId="0" borderId="146" xfId="0" applyBorder="1" applyAlignment="1" applyProtection="1">
      <alignment horizontal="center"/>
      <protection locked="0"/>
    </xf>
    <xf numFmtId="167" fontId="9" fillId="0" borderId="48" xfId="0" applyNumberFormat="1" applyFont="1" applyBorder="1" applyAlignment="1" applyProtection="1">
      <protection locked="0"/>
    </xf>
    <xf numFmtId="0" fontId="0" fillId="0" borderId="146" xfId="0" applyBorder="1" applyAlignment="1" applyProtection="1">
      <protection locked="0"/>
    </xf>
    <xf numFmtId="167" fontId="9" fillId="0" borderId="48" xfId="0" applyNumberFormat="1" applyFont="1" applyBorder="1" applyAlignment="1" applyProtection="1"/>
    <xf numFmtId="0" fontId="0" fillId="0" borderId="139" xfId="0" applyBorder="1" applyAlignment="1" applyProtection="1"/>
    <xf numFmtId="167" fontId="9" fillId="0" borderId="70" xfId="0" applyNumberFormat="1" applyFont="1" applyBorder="1" applyAlignment="1" applyProtection="1">
      <protection locked="0"/>
    </xf>
    <xf numFmtId="167" fontId="0" fillId="0" borderId="71" xfId="0" applyNumberFormat="1" applyBorder="1" applyAlignment="1" applyProtection="1">
      <protection locked="0"/>
    </xf>
    <xf numFmtId="0" fontId="9" fillId="0" borderId="48" xfId="0" applyFont="1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146" xfId="0" applyBorder="1" applyAlignment="1" applyProtection="1"/>
    <xf numFmtId="167" fontId="9" fillId="0" borderId="22" xfId="0" applyNumberFormat="1" applyFont="1" applyBorder="1" applyAlignment="1" applyProtection="1">
      <protection locked="0"/>
    </xf>
    <xf numFmtId="167" fontId="0" fillId="0" borderId="27" xfId="0" applyNumberForma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167" fontId="9" fillId="0" borderId="30" xfId="0" applyNumberFormat="1" applyFont="1" applyBorder="1" applyAlignment="1" applyProtection="1"/>
    <xf numFmtId="0" fontId="0" fillId="0" borderId="29" xfId="0" applyBorder="1" applyAlignment="1" applyProtection="1"/>
    <xf numFmtId="0" fontId="0" fillId="0" borderId="33" xfId="0" applyBorder="1" applyAlignment="1" applyProtection="1"/>
    <xf numFmtId="0" fontId="9" fillId="0" borderId="140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67" fontId="9" fillId="0" borderId="30" xfId="0" applyNumberFormat="1" applyFont="1" applyBorder="1" applyAlignment="1" applyProtection="1">
      <protection locked="0"/>
    </xf>
    <xf numFmtId="0" fontId="9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167" fontId="9" fillId="0" borderId="24" xfId="0" applyNumberFormat="1" applyFont="1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9" fillId="0" borderId="22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7" fontId="9" fillId="0" borderId="24" xfId="0" applyNumberFormat="1" applyFont="1" applyBorder="1" applyAlignment="1" applyProtection="1">
      <protection locked="0"/>
    </xf>
    <xf numFmtId="0" fontId="6" fillId="0" borderId="24" xfId="0" applyFont="1" applyBorder="1" applyAlignment="1" applyProtection="1">
      <alignment horizontal="left" indent="1"/>
      <protection locked="0"/>
    </xf>
    <xf numFmtId="0" fontId="0" fillId="0" borderId="25" xfId="0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 indent="1"/>
      <protection locked="0"/>
    </xf>
    <xf numFmtId="0" fontId="15" fillId="0" borderId="36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36" xfId="0" applyFont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137" xfId="0" applyBorder="1" applyAlignment="1" applyProtection="1">
      <protection locked="0"/>
    </xf>
    <xf numFmtId="167" fontId="9" fillId="0" borderId="136" xfId="0" applyNumberFormat="1" applyFont="1" applyBorder="1" applyAlignment="1" applyProtection="1"/>
    <xf numFmtId="0" fontId="0" fillId="0" borderId="137" xfId="0" applyBorder="1" applyAlignment="1" applyProtection="1"/>
    <xf numFmtId="0" fontId="0" fillId="0" borderId="135" xfId="0" applyBorder="1" applyAlignment="1" applyProtection="1"/>
    <xf numFmtId="9" fontId="15" fillId="0" borderId="36" xfId="0" applyNumberFormat="1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9" fillId="0" borderId="138" xfId="0" applyFont="1" applyBorder="1" applyAlignment="1" applyProtection="1">
      <alignment horizontal="center"/>
      <protection locked="0"/>
    </xf>
    <xf numFmtId="0" fontId="0" fillId="0" borderId="137" xfId="0" applyBorder="1" applyAlignment="1" applyProtection="1">
      <alignment horizontal="center"/>
      <protection locked="0"/>
    </xf>
    <xf numFmtId="4" fontId="9" fillId="0" borderId="136" xfId="0" applyNumberFormat="1" applyFont="1" applyBorder="1" applyAlignment="1" applyProtection="1">
      <protection locked="0"/>
    </xf>
    <xf numFmtId="4" fontId="0" fillId="0" borderId="137" xfId="0" applyNumberFormat="1" applyBorder="1" applyAlignment="1" applyProtection="1">
      <protection locked="0"/>
    </xf>
    <xf numFmtId="167" fontId="9" fillId="0" borderId="16" xfId="0" applyNumberFormat="1" applyFont="1" applyBorder="1" applyAlignment="1" applyProtection="1">
      <protection locked="0"/>
    </xf>
    <xf numFmtId="167" fontId="0" fillId="0" borderId="74" xfId="0" applyNumberFormat="1" applyBorder="1" applyAlignment="1" applyProtection="1"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right"/>
    </xf>
    <xf numFmtId="0" fontId="6" fillId="0" borderId="134" xfId="0" applyFont="1" applyBorder="1" applyAlignment="1" applyProtection="1">
      <alignment horizontal="left" indent="1"/>
      <protection locked="0"/>
    </xf>
    <xf numFmtId="0" fontId="0" fillId="0" borderId="19" xfId="0" applyBorder="1" applyAlignment="1" applyProtection="1">
      <alignment horizontal="left" indent="1"/>
      <protection locked="0"/>
    </xf>
    <xf numFmtId="0" fontId="0" fillId="0" borderId="21" xfId="0" applyBorder="1" applyAlignment="1" applyProtection="1">
      <alignment horizontal="left" indent="1"/>
      <protection locked="0"/>
    </xf>
    <xf numFmtId="0" fontId="6" fillId="0" borderId="47" xfId="0" applyFont="1" applyBorder="1" applyAlignment="1" applyProtection="1">
      <alignment horizontal="left" indent="1"/>
      <protection locked="0"/>
    </xf>
    <xf numFmtId="0" fontId="6" fillId="0" borderId="135" xfId="0" applyFont="1" applyBorder="1" applyAlignment="1" applyProtection="1">
      <alignment horizontal="left" indent="1"/>
      <protection locked="0"/>
    </xf>
    <xf numFmtId="0" fontId="6" fillId="0" borderId="47" xfId="0" applyFont="1" applyBorder="1" applyAlignment="1" applyProtection="1">
      <alignment horizontal="left"/>
      <protection locked="0"/>
    </xf>
    <xf numFmtId="0" fontId="6" fillId="0" borderId="141" xfId="0" applyFont="1" applyBorder="1" applyAlignment="1"/>
    <xf numFmtId="0" fontId="9" fillId="0" borderId="19" xfId="0" applyFont="1" applyBorder="1" applyAlignment="1" applyProtection="1"/>
    <xf numFmtId="167" fontId="6" fillId="0" borderId="24" xfId="0" applyNumberFormat="1" applyFont="1" applyBorder="1" applyAlignment="1" applyProtection="1">
      <alignment horizontal="right"/>
      <protection locked="0"/>
    </xf>
    <xf numFmtId="167" fontId="6" fillId="0" borderId="25" xfId="0" applyNumberFormat="1" applyFont="1" applyBorder="1" applyAlignment="1" applyProtection="1">
      <alignment horizontal="right"/>
      <protection locked="0"/>
    </xf>
    <xf numFmtId="167" fontId="6" fillId="0" borderId="27" xfId="0" applyNumberFormat="1" applyFont="1" applyBorder="1" applyAlignment="1" applyProtection="1">
      <alignment horizontal="right"/>
      <protection locked="0"/>
    </xf>
    <xf numFmtId="167" fontId="8" fillId="0" borderId="16" xfId="0" applyNumberFormat="1" applyFont="1" applyBorder="1" applyAlignment="1" applyProtection="1">
      <alignment horizontal="center" vertical="center"/>
    </xf>
    <xf numFmtId="167" fontId="8" fillId="0" borderId="74" xfId="0" applyNumberFormat="1" applyFont="1" applyBorder="1" applyAlignment="1" applyProtection="1">
      <alignment horizontal="center" vertical="center"/>
    </xf>
    <xf numFmtId="0" fontId="0" fillId="0" borderId="70" xfId="0" applyBorder="1" applyAlignment="1"/>
    <xf numFmtId="0" fontId="0" fillId="0" borderId="71" xfId="0" applyBorder="1" applyAlignment="1"/>
    <xf numFmtId="0" fontId="9" fillId="0" borderId="0" xfId="0" applyFont="1" applyBorder="1" applyAlignment="1" applyProtection="1">
      <alignment horizontal="left"/>
    </xf>
    <xf numFmtId="167" fontId="8" fillId="0" borderId="70" xfId="0" applyNumberFormat="1" applyFont="1" applyBorder="1" applyAlignment="1" applyProtection="1">
      <alignment horizontal="center" vertical="center"/>
    </xf>
    <xf numFmtId="167" fontId="8" fillId="0" borderId="71" xfId="0" applyNumberFormat="1" applyFont="1" applyBorder="1" applyAlignment="1" applyProtection="1">
      <alignment horizontal="center" vertical="center"/>
    </xf>
    <xf numFmtId="167" fontId="8" fillId="0" borderId="16" xfId="0" applyNumberFormat="1" applyFont="1" applyBorder="1" applyAlignment="1" applyProtection="1">
      <alignment horizontal="center" vertical="center"/>
      <protection locked="0"/>
    </xf>
    <xf numFmtId="167" fontId="8" fillId="0" borderId="74" xfId="0" applyNumberFormat="1" applyFont="1" applyBorder="1" applyAlignment="1" applyProtection="1">
      <alignment horizontal="center" vertical="center"/>
      <protection locked="0"/>
    </xf>
    <xf numFmtId="167" fontId="6" fillId="0" borderId="25" xfId="0" applyNumberFormat="1" applyFont="1" applyBorder="1" applyAlignment="1" applyProtection="1"/>
    <xf numFmtId="167" fontId="6" fillId="0" borderId="27" xfId="0" applyNumberFormat="1" applyFont="1" applyBorder="1" applyAlignment="1" applyProtection="1"/>
    <xf numFmtId="167" fontId="8" fillId="0" borderId="70" xfId="0" applyNumberFormat="1" applyFont="1" applyBorder="1" applyAlignment="1" applyProtection="1">
      <alignment horizontal="center" vertical="center"/>
      <protection locked="0"/>
    </xf>
    <xf numFmtId="167" fontId="8" fillId="0" borderId="71" xfId="0" applyNumberFormat="1" applyFont="1" applyBorder="1" applyAlignment="1" applyProtection="1">
      <alignment horizontal="center" vertical="center"/>
      <protection locked="0"/>
    </xf>
    <xf numFmtId="167" fontId="8" fillId="0" borderId="16" xfId="0" applyNumberFormat="1" applyFont="1" applyBorder="1" applyAlignment="1" applyProtection="1">
      <alignment horizontal="center"/>
    </xf>
    <xf numFmtId="167" fontId="8" fillId="0" borderId="74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7" fontId="8" fillId="0" borderId="144" xfId="0" applyNumberFormat="1" applyFont="1" applyBorder="1" applyAlignment="1" applyProtection="1">
      <alignment horizontal="center" vertical="center"/>
      <protection locked="0"/>
    </xf>
    <xf numFmtId="167" fontId="8" fillId="0" borderId="73" xfId="0" applyNumberFormat="1" applyFont="1" applyBorder="1" applyAlignment="1" applyProtection="1">
      <alignment horizontal="center" vertical="center"/>
      <protection locked="0"/>
    </xf>
    <xf numFmtId="0" fontId="5" fillId="0" borderId="144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left"/>
    </xf>
    <xf numFmtId="0" fontId="0" fillId="0" borderId="13" xfId="0" applyBorder="1" applyAlignment="1"/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25" xfId="0" applyFont="1" applyBorder="1" applyAlignment="1" applyProtection="1">
      <alignment horizontal="left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2" fontId="6" fillId="0" borderId="26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6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169" fontId="6" fillId="0" borderId="47" xfId="0" applyNumberFormat="1" applyFont="1" applyBorder="1" applyAlignment="1" applyProtection="1">
      <alignment horizontal="center"/>
      <protection locked="0"/>
    </xf>
    <xf numFmtId="169" fontId="6" fillId="0" borderId="135" xfId="0" applyNumberFormat="1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3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167" fontId="6" fillId="0" borderId="19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/>
    <xf numFmtId="0" fontId="0" fillId="0" borderId="13" xfId="0" applyFont="1" applyBorder="1" applyAlignment="1" applyProtection="1"/>
    <xf numFmtId="0" fontId="0" fillId="0" borderId="13" xfId="0" applyBorder="1" applyAlignment="1" applyProtection="1"/>
    <xf numFmtId="0" fontId="21" fillId="0" borderId="62" xfId="3" applyFont="1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protection locked="0"/>
    </xf>
    <xf numFmtId="0" fontId="21" fillId="0" borderId="61" xfId="3" applyFont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protection locked="0"/>
    </xf>
    <xf numFmtId="0" fontId="9" fillId="0" borderId="66" xfId="3" applyFont="1" applyBorder="1" applyAlignment="1">
      <alignment horizontal="center" vertical="center" wrapText="1"/>
    </xf>
    <xf numFmtId="0" fontId="0" fillId="0" borderId="114" xfId="0" applyBorder="1" applyAlignment="1">
      <alignment vertical="center" wrapText="1"/>
    </xf>
    <xf numFmtId="0" fontId="0" fillId="0" borderId="147" xfId="0" applyBorder="1" applyAlignment="1">
      <alignment vertical="center" wrapText="1"/>
    </xf>
  </cellXfs>
  <cellStyles count="4">
    <cellStyle name="Hyperlink" xfId="1" builtinId="8"/>
    <cellStyle name="Normal" xfId="0" builtinId="0"/>
    <cellStyle name="Normal_1" xfId="2"/>
    <cellStyle name="Normal_Bdc-126 Unit Price Workshee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49</xdr:row>
          <xdr:rowOff>142875</xdr:rowOff>
        </xdr:from>
        <xdr:to>
          <xdr:col>2</xdr:col>
          <xdr:colOff>85725</xdr:colOff>
          <xdr:row>51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152400</xdr:rowOff>
        </xdr:from>
        <xdr:to>
          <xdr:col>2</xdr:col>
          <xdr:colOff>85725</xdr:colOff>
          <xdr:row>52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51</xdr:row>
          <xdr:rowOff>161925</xdr:rowOff>
        </xdr:from>
        <xdr:to>
          <xdr:col>2</xdr:col>
          <xdr:colOff>85725</xdr:colOff>
          <xdr:row>53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49</xdr:row>
          <xdr:rowOff>142875</xdr:rowOff>
        </xdr:from>
        <xdr:to>
          <xdr:col>9</xdr:col>
          <xdr:colOff>57150</xdr:colOff>
          <xdr:row>51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4</xdr:row>
      <xdr:rowOff>180975</xdr:rowOff>
    </xdr:to>
    <xdr:pic>
      <xdr:nvPicPr>
        <xdr:cNvPr id="106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22</xdr:col>
      <xdr:colOff>0</xdr:colOff>
      <xdr:row>4</xdr:row>
      <xdr:rowOff>171450</xdr:rowOff>
    </xdr:to>
    <xdr:pic>
      <xdr:nvPicPr>
        <xdr:cNvPr id="1129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553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0</xdr:rowOff>
        </xdr:from>
        <xdr:to>
          <xdr:col>12</xdr:col>
          <xdr:colOff>28575</xdr:colOff>
          <xdr:row>9</xdr:row>
          <xdr:rowOff>19050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Work Order Modification No.: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</xdr:row>
          <xdr:rowOff>0</xdr:rowOff>
        </xdr:from>
        <xdr:to>
          <xdr:col>11</xdr:col>
          <xdr:colOff>123825</xdr:colOff>
          <xdr:row>10</xdr:row>
          <xdr:rowOff>19050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Field Order No.: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9525</xdr:rowOff>
        </xdr:from>
        <xdr:to>
          <xdr:col>11</xdr:col>
          <xdr:colOff>314325</xdr:colOff>
          <xdr:row>11</xdr:row>
          <xdr:rowOff>28575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Change Order Control No.: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40</xdr:row>
          <xdr:rowOff>180975</xdr:rowOff>
        </xdr:from>
        <xdr:to>
          <xdr:col>6</xdr:col>
          <xdr:colOff>180975</xdr:colOff>
          <xdr:row>42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All benefits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41</xdr:row>
          <xdr:rowOff>190500</xdr:rowOff>
        </xdr:from>
        <xdr:to>
          <xdr:col>8</xdr:col>
          <xdr:colOff>19050</xdr:colOff>
          <xdr:row>43</xdr:row>
          <xdr:rowOff>9525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Only benefits identified by * are paid directly to Employee.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0</xdr:rowOff>
        </xdr:from>
        <xdr:to>
          <xdr:col>17</xdr:col>
          <xdr:colOff>133350</xdr:colOff>
          <xdr:row>10</xdr:row>
          <xdr:rowOff>19050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Time and Material No.: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17</xdr:col>
      <xdr:colOff>485775</xdr:colOff>
      <xdr:row>4</xdr:row>
      <xdr:rowOff>161925</xdr:rowOff>
    </xdr:to>
    <xdr:pic>
      <xdr:nvPicPr>
        <xdr:cNvPr id="2256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95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828675</xdr:colOff>
      <xdr:row>5</xdr:row>
      <xdr:rowOff>104775</xdr:rowOff>
    </xdr:to>
    <xdr:pic>
      <xdr:nvPicPr>
        <xdr:cNvPr id="123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96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809625</xdr:colOff>
      <xdr:row>5</xdr:row>
      <xdr:rowOff>104775</xdr:rowOff>
    </xdr:to>
    <xdr:pic>
      <xdr:nvPicPr>
        <xdr:cNvPr id="1334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77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8</xdr:col>
      <xdr:colOff>1238250</xdr:colOff>
      <xdr:row>4</xdr:row>
      <xdr:rowOff>133350</xdr:rowOff>
    </xdr:to>
    <xdr:pic>
      <xdr:nvPicPr>
        <xdr:cNvPr id="1846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324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1219200</xdr:colOff>
      <xdr:row>5</xdr:row>
      <xdr:rowOff>0</xdr:rowOff>
    </xdr:to>
    <xdr:pic>
      <xdr:nvPicPr>
        <xdr:cNvPr id="2664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01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8</xdr:col>
      <xdr:colOff>1171575</xdr:colOff>
      <xdr:row>4</xdr:row>
      <xdr:rowOff>133350</xdr:rowOff>
    </xdr:to>
    <xdr:pic>
      <xdr:nvPicPr>
        <xdr:cNvPr id="2767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9296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1247775</xdr:colOff>
      <xdr:row>4</xdr:row>
      <xdr:rowOff>161925</xdr:rowOff>
    </xdr:to>
    <xdr:pic>
      <xdr:nvPicPr>
        <xdr:cNvPr id="2869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3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1219200</xdr:colOff>
      <xdr:row>4</xdr:row>
      <xdr:rowOff>142875</xdr:rowOff>
    </xdr:to>
    <xdr:pic>
      <xdr:nvPicPr>
        <xdr:cNvPr id="310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05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4</xdr:row>
      <xdr:rowOff>161925</xdr:rowOff>
    </xdr:to>
    <xdr:pic>
      <xdr:nvPicPr>
        <xdr:cNvPr id="41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1228725</xdr:colOff>
      <xdr:row>4</xdr:row>
      <xdr:rowOff>171450</xdr:rowOff>
    </xdr:to>
    <xdr:pic>
      <xdr:nvPicPr>
        <xdr:cNvPr id="5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34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695325</xdr:colOff>
      <xdr:row>4</xdr:row>
      <xdr:rowOff>152400</xdr:rowOff>
    </xdr:to>
    <xdr:pic>
      <xdr:nvPicPr>
        <xdr:cNvPr id="102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63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autoPageBreaks="0"/>
  </sheetPr>
  <dimension ref="A6:P66"/>
  <sheetViews>
    <sheetView showGridLines="0" showRowColHeaders="0" showZeros="0" zoomScaleNormal="100" zoomScaleSheetLayoutView="100" workbookViewId="0">
      <selection activeCell="E8" sqref="E8:I8"/>
    </sheetView>
  </sheetViews>
  <sheetFormatPr defaultColWidth="9.77734375" defaultRowHeight="15" x14ac:dyDescent="0.2"/>
  <cols>
    <col min="1" max="1" width="2.33203125" customWidth="1"/>
    <col min="2" max="2" width="3.77734375" customWidth="1"/>
    <col min="3" max="3" width="3.44140625" customWidth="1"/>
    <col min="4" max="4" width="3" customWidth="1"/>
    <col min="5" max="5" width="2.77734375" customWidth="1"/>
    <col min="6" max="6" width="6.109375" customWidth="1"/>
    <col min="7" max="7" width="7.109375" customWidth="1"/>
    <col min="8" max="8" width="8.77734375" customWidth="1"/>
    <col min="9" max="9" width="9.88671875" customWidth="1"/>
    <col min="10" max="10" width="7.77734375" customWidth="1"/>
    <col min="11" max="11" width="3.109375" customWidth="1"/>
    <col min="12" max="12" width="13.77734375" customWidth="1"/>
    <col min="13" max="13" width="1.77734375" customWidth="1"/>
    <col min="14" max="14" width="12.77734375" customWidth="1"/>
    <col min="15" max="15" width="1.77734375" customWidth="1"/>
  </cols>
  <sheetData>
    <row r="6" spans="1:16" ht="19.5" customHeight="1" x14ac:dyDescent="0.3">
      <c r="A6" s="471" t="s">
        <v>32</v>
      </c>
      <c r="B6" s="472"/>
      <c r="C6" s="472"/>
      <c r="D6" s="472"/>
      <c r="E6" s="472"/>
      <c r="F6" s="472"/>
      <c r="G6" s="466"/>
      <c r="H6" s="8"/>
      <c r="I6" s="9"/>
      <c r="J6" s="9"/>
      <c r="K6" s="9"/>
      <c r="L6" s="465" t="s">
        <v>20</v>
      </c>
      <c r="M6" s="466"/>
      <c r="N6" s="158"/>
      <c r="O6" s="9"/>
    </row>
    <row r="7" spans="1:16" ht="6" customHeight="1" thickBot="1" x14ac:dyDescent="0.25">
      <c r="A7" s="121"/>
      <c r="B7" s="122"/>
      <c r="C7" s="122"/>
      <c r="D7" s="122"/>
      <c r="E7" s="122"/>
      <c r="F7" s="122"/>
      <c r="G7" s="123"/>
      <c r="H7" s="8"/>
      <c r="I7" s="9"/>
      <c r="J7" s="9"/>
      <c r="K7" s="9"/>
      <c r="L7" s="57"/>
      <c r="M7" s="124"/>
      <c r="N7" s="184"/>
      <c r="O7" s="9"/>
    </row>
    <row r="8" spans="1:16" ht="15" customHeight="1" thickTop="1" x14ac:dyDescent="0.2">
      <c r="A8" s="143" t="s">
        <v>146</v>
      </c>
      <c r="B8" s="54"/>
      <c r="C8" s="54"/>
      <c r="D8" s="54"/>
      <c r="E8" s="468"/>
      <c r="F8" s="468"/>
      <c r="G8" s="468"/>
      <c r="H8" s="468"/>
      <c r="I8" s="468"/>
      <c r="J8" s="118"/>
      <c r="K8" s="119"/>
      <c r="L8" s="145" t="s">
        <v>0</v>
      </c>
      <c r="M8" s="120"/>
      <c r="N8" s="362"/>
      <c r="O8" s="55"/>
    </row>
    <row r="9" spans="1:16" ht="15" customHeight="1" x14ac:dyDescent="0.2">
      <c r="A9" s="144" t="s">
        <v>147</v>
      </c>
      <c r="B9" s="7"/>
      <c r="C9" s="7"/>
      <c r="D9" s="7"/>
      <c r="E9" s="469"/>
      <c r="F9" s="469"/>
      <c r="G9" s="469"/>
      <c r="H9" s="469"/>
      <c r="I9" s="469"/>
      <c r="J9" s="9"/>
      <c r="K9" s="14"/>
      <c r="L9" s="371" t="s">
        <v>187</v>
      </c>
      <c r="M9" s="10"/>
      <c r="N9" s="349"/>
      <c r="O9" s="15"/>
    </row>
    <row r="10" spans="1:16" ht="15" customHeight="1" x14ac:dyDescent="0.2">
      <c r="A10" s="30"/>
      <c r="B10" s="7"/>
      <c r="C10" s="7"/>
      <c r="D10" s="7"/>
      <c r="E10" s="470"/>
      <c r="F10" s="470"/>
      <c r="G10" s="470"/>
      <c r="H10" s="470"/>
      <c r="I10" s="470"/>
      <c r="J10" s="9"/>
      <c r="K10" s="14"/>
      <c r="L10" s="371" t="s">
        <v>186</v>
      </c>
      <c r="M10" s="10"/>
      <c r="N10" s="349"/>
      <c r="O10" s="15"/>
    </row>
    <row r="11" spans="1:16" ht="15" customHeight="1" x14ac:dyDescent="0.2">
      <c r="A11" s="144" t="s">
        <v>148</v>
      </c>
      <c r="B11" s="7"/>
      <c r="C11" s="7"/>
      <c r="D11" s="7"/>
      <c r="E11" s="470"/>
      <c r="F11" s="470"/>
      <c r="G11" s="470"/>
      <c r="H11" s="470"/>
      <c r="I11" s="470"/>
      <c r="J11" s="7"/>
      <c r="K11" s="7"/>
      <c r="L11" s="371" t="s">
        <v>188</v>
      </c>
      <c r="M11" s="40"/>
      <c r="N11" s="350"/>
      <c r="O11" s="217"/>
      <c r="P11" s="124"/>
    </row>
    <row r="12" spans="1:16" ht="6" customHeight="1" thickBot="1" x14ac:dyDescent="0.25">
      <c r="A12" s="3"/>
      <c r="B12" s="12"/>
      <c r="C12" s="12"/>
      <c r="D12" s="12"/>
      <c r="E12" s="16"/>
      <c r="F12" s="16"/>
      <c r="G12" s="16"/>
      <c r="H12" s="16"/>
      <c r="I12" s="16"/>
      <c r="J12" s="12"/>
      <c r="K12" s="12"/>
      <c r="L12" s="40"/>
      <c r="M12" s="40"/>
      <c r="N12" s="40"/>
      <c r="O12" s="17"/>
      <c r="P12" s="124"/>
    </row>
    <row r="13" spans="1:16" ht="14.25" customHeight="1" thickTop="1" x14ac:dyDescent="0.25">
      <c r="A13" s="446" t="s">
        <v>118</v>
      </c>
      <c r="B13" s="447"/>
      <c r="C13" s="447"/>
      <c r="D13" s="500" t="s">
        <v>30</v>
      </c>
      <c r="E13" s="484"/>
      <c r="F13" s="484"/>
      <c r="G13" s="484"/>
      <c r="I13" s="32"/>
      <c r="J13" s="7"/>
      <c r="K13" s="7"/>
      <c r="L13" s="215"/>
      <c r="M13" s="216"/>
      <c r="N13" s="519" t="s">
        <v>111</v>
      </c>
      <c r="O13" s="520"/>
    </row>
    <row r="14" spans="1:16" ht="13.9" customHeight="1" x14ac:dyDescent="0.2">
      <c r="A14" s="4"/>
      <c r="B14" s="11"/>
      <c r="C14" s="34" t="s">
        <v>2</v>
      </c>
      <c r="D14" s="440" t="s">
        <v>166</v>
      </c>
      <c r="E14" s="467"/>
      <c r="F14" s="467"/>
      <c r="G14" s="467"/>
      <c r="H14" s="467"/>
      <c r="I14" s="467"/>
      <c r="J14" s="444" t="s">
        <v>202</v>
      </c>
      <c r="K14" s="473"/>
      <c r="L14" s="452">
        <f>'BDC 123W'!F31</f>
        <v>0</v>
      </c>
      <c r="M14" s="453"/>
      <c r="N14" s="503"/>
      <c r="O14" s="521"/>
    </row>
    <row r="15" spans="1:16" ht="13.9" customHeight="1" x14ac:dyDescent="0.2">
      <c r="A15" s="4"/>
      <c r="B15" s="11"/>
      <c r="C15" s="34" t="s">
        <v>3</v>
      </c>
      <c r="D15" s="440" t="s">
        <v>165</v>
      </c>
      <c r="E15" s="467"/>
      <c r="F15" s="467"/>
      <c r="G15" s="467"/>
      <c r="H15" s="467"/>
      <c r="I15" s="467"/>
      <c r="J15" s="444" t="s">
        <v>202</v>
      </c>
      <c r="K15" s="445"/>
      <c r="L15" s="452">
        <f>'BDC 123W'!F49</f>
        <v>0</v>
      </c>
      <c r="M15" s="453"/>
      <c r="N15" s="503"/>
      <c r="O15" s="521"/>
    </row>
    <row r="16" spans="1:16" ht="13.9" customHeight="1" x14ac:dyDescent="0.2">
      <c r="A16" s="4"/>
      <c r="B16" s="11"/>
      <c r="C16" s="34" t="s">
        <v>4</v>
      </c>
      <c r="D16" s="440" t="s">
        <v>164</v>
      </c>
      <c r="E16" s="467"/>
      <c r="F16" s="467"/>
      <c r="G16" s="467"/>
      <c r="H16" s="467"/>
      <c r="I16" s="467"/>
      <c r="J16" s="444" t="s">
        <v>203</v>
      </c>
      <c r="K16" s="445"/>
      <c r="L16" s="523">
        <f>'BDC 124W'!U42</f>
        <v>0</v>
      </c>
      <c r="M16" s="524"/>
      <c r="N16" s="505"/>
      <c r="O16" s="522"/>
    </row>
    <row r="17" spans="1:15" ht="13.9" customHeight="1" thickBot="1" x14ac:dyDescent="0.25">
      <c r="A17" s="4"/>
      <c r="B17" s="11"/>
      <c r="C17" s="34" t="s">
        <v>5</v>
      </c>
      <c r="D17" s="499" t="s">
        <v>185</v>
      </c>
      <c r="E17" s="467"/>
      <c r="F17" s="467"/>
      <c r="G17" s="467"/>
      <c r="H17" s="467"/>
      <c r="I17" s="467"/>
      <c r="J17" s="444"/>
      <c r="K17" s="445"/>
      <c r="L17" s="281"/>
      <c r="M17" s="282"/>
      <c r="N17" s="283"/>
      <c r="O17" s="282"/>
    </row>
    <row r="18" spans="1:15" ht="15" customHeight="1" thickTop="1" thickBot="1" x14ac:dyDescent="0.25">
      <c r="A18" s="4"/>
      <c r="B18" s="7"/>
      <c r="C18" s="34" t="s">
        <v>6</v>
      </c>
      <c r="D18" s="114" t="s">
        <v>163</v>
      </c>
      <c r="E18" s="179"/>
      <c r="F18" s="179"/>
      <c r="G18" s="179"/>
      <c r="H18" s="179"/>
      <c r="I18" s="444" t="s">
        <v>159</v>
      </c>
      <c r="J18" s="444"/>
      <c r="K18" s="490"/>
      <c r="L18" s="442">
        <f>SUM($L$14:$L$17)</f>
        <v>0</v>
      </c>
      <c r="M18" s="443"/>
      <c r="N18" s="509"/>
      <c r="O18" s="510"/>
    </row>
    <row r="19" spans="1:15" ht="13.9" customHeight="1" thickTop="1" thickBot="1" x14ac:dyDescent="0.25">
      <c r="A19" s="4"/>
      <c r="B19" s="7"/>
      <c r="C19" s="34" t="s">
        <v>7</v>
      </c>
      <c r="D19" s="142" t="s">
        <v>162</v>
      </c>
      <c r="E19" s="31"/>
      <c r="F19" s="31"/>
      <c r="G19" s="31"/>
      <c r="H19" s="31"/>
      <c r="I19" s="31"/>
      <c r="J19" s="457" t="s">
        <v>158</v>
      </c>
      <c r="K19" s="513"/>
      <c r="L19" s="442">
        <f>IF($L$18&lt;0,0,+$L$18*0.15)</f>
        <v>0</v>
      </c>
      <c r="M19" s="518"/>
      <c r="N19" s="509"/>
      <c r="O19" s="510"/>
    </row>
    <row r="20" spans="1:15" ht="13.9" customHeight="1" thickTop="1" x14ac:dyDescent="0.2">
      <c r="A20" s="2"/>
      <c r="B20" s="7"/>
      <c r="C20" s="264" t="s">
        <v>8</v>
      </c>
      <c r="D20" s="550" t="s">
        <v>161</v>
      </c>
      <c r="E20" s="550"/>
      <c r="F20" s="550"/>
      <c r="G20" s="550"/>
      <c r="H20" s="550"/>
      <c r="I20" s="457" t="s">
        <v>160</v>
      </c>
      <c r="J20" s="514"/>
      <c r="K20" s="515"/>
      <c r="L20" s="516">
        <f>SUM($L$18+$L$19)</f>
        <v>0</v>
      </c>
      <c r="M20" s="517"/>
      <c r="N20" s="511"/>
      <c r="O20" s="512"/>
    </row>
    <row r="21" spans="1:15" ht="3" customHeight="1" thickBot="1" x14ac:dyDescent="0.25">
      <c r="A21" s="3"/>
      <c r="B21" s="12"/>
      <c r="C21" s="20"/>
      <c r="D21" s="12"/>
      <c r="E21" s="12"/>
      <c r="F21" s="12"/>
      <c r="G21" s="12"/>
      <c r="H21" s="12"/>
      <c r="I21" s="12"/>
      <c r="J21" s="12"/>
      <c r="K21" s="20"/>
      <c r="L21" s="132"/>
      <c r="M21" s="133"/>
      <c r="N21" s="134"/>
      <c r="O21" s="135"/>
    </row>
    <row r="22" spans="1:15" ht="13.5" customHeight="1" thickTop="1" x14ac:dyDescent="0.2">
      <c r="A22" s="446" t="s">
        <v>119</v>
      </c>
      <c r="B22" s="447"/>
      <c r="C22" s="447"/>
      <c r="D22" s="500" t="s">
        <v>29</v>
      </c>
      <c r="E22" s="484"/>
      <c r="F22" s="484"/>
      <c r="G22" s="484"/>
      <c r="H22" s="484"/>
      <c r="I22" s="450" t="s">
        <v>204</v>
      </c>
      <c r="J22" s="450"/>
      <c r="K22" s="450"/>
      <c r="L22" s="450"/>
      <c r="M22" s="450"/>
      <c r="N22" s="18"/>
      <c r="O22" s="15"/>
    </row>
    <row r="23" spans="1:15" ht="13.9" customHeight="1" x14ac:dyDescent="0.2">
      <c r="A23" s="4"/>
      <c r="B23" s="7"/>
      <c r="C23" s="146" t="s">
        <v>109</v>
      </c>
      <c r="D23" s="440" t="s">
        <v>21</v>
      </c>
      <c r="E23" s="440"/>
      <c r="F23" s="440"/>
      <c r="G23" s="441"/>
      <c r="H23" s="441"/>
      <c r="I23" s="21"/>
      <c r="J23" s="11"/>
      <c r="K23" s="22"/>
      <c r="L23" s="183"/>
      <c r="M23" s="23"/>
      <c r="N23" s="23"/>
      <c r="O23" s="24"/>
    </row>
    <row r="24" spans="1:15" ht="13.9" customHeight="1" x14ac:dyDescent="0.2">
      <c r="A24" s="4"/>
      <c r="B24" s="34"/>
      <c r="D24" s="130" t="s">
        <v>167</v>
      </c>
      <c r="E24" s="451">
        <f>'BDC 122W-A'!B8</f>
        <v>0</v>
      </c>
      <c r="F24" s="451"/>
      <c r="G24" s="451"/>
      <c r="H24" s="451"/>
      <c r="I24" s="451"/>
      <c r="J24" s="11"/>
      <c r="K24" s="22"/>
      <c r="L24" s="452">
        <f>'BDC 122W-A'!F45</f>
        <v>0</v>
      </c>
      <c r="M24" s="453"/>
      <c r="N24" s="503"/>
      <c r="O24" s="504"/>
    </row>
    <row r="25" spans="1:15" ht="13.9" customHeight="1" x14ac:dyDescent="0.2">
      <c r="A25" s="4"/>
      <c r="B25" s="34"/>
      <c r="D25" s="130" t="s">
        <v>168</v>
      </c>
      <c r="E25" s="451">
        <f>'BDC 122W-B'!B8</f>
        <v>0</v>
      </c>
      <c r="F25" s="451"/>
      <c r="G25" s="451"/>
      <c r="H25" s="451"/>
      <c r="I25" s="451"/>
      <c r="J25" s="11"/>
      <c r="K25" s="22"/>
      <c r="L25" s="452">
        <f>'BDC 122W-B'!F45</f>
        <v>0</v>
      </c>
      <c r="M25" s="453"/>
      <c r="N25" s="503"/>
      <c r="O25" s="504"/>
    </row>
    <row r="26" spans="1:15" ht="13.9" customHeight="1" x14ac:dyDescent="0.2">
      <c r="A26" s="4"/>
      <c r="B26" s="34"/>
      <c r="D26" s="130" t="s">
        <v>169</v>
      </c>
      <c r="E26" s="451">
        <f>'BDC 122W-C'!B8</f>
        <v>0</v>
      </c>
      <c r="F26" s="451"/>
      <c r="G26" s="451"/>
      <c r="H26" s="451"/>
      <c r="I26" s="451"/>
      <c r="J26" s="11"/>
      <c r="K26" s="22"/>
      <c r="L26" s="452">
        <f>'BDC 122W-C'!F45</f>
        <v>0</v>
      </c>
      <c r="M26" s="453"/>
      <c r="N26" s="503"/>
      <c r="O26" s="504"/>
    </row>
    <row r="27" spans="1:15" ht="13.9" customHeight="1" thickBot="1" x14ac:dyDescent="0.25">
      <c r="A27" s="4"/>
      <c r="B27" s="34"/>
      <c r="D27" s="130" t="s">
        <v>170</v>
      </c>
      <c r="E27" s="451">
        <f>'BDC 122W-D'!B8</f>
        <v>0</v>
      </c>
      <c r="F27" s="451"/>
      <c r="G27" s="451"/>
      <c r="H27" s="451"/>
      <c r="I27" s="451"/>
      <c r="J27" s="11"/>
      <c r="K27" s="22"/>
      <c r="L27" s="452">
        <f>'BDC 122W-D'!F45</f>
        <v>0</v>
      </c>
      <c r="M27" s="453"/>
      <c r="N27" s="505"/>
      <c r="O27" s="506"/>
    </row>
    <row r="28" spans="1:15" ht="15.95" customHeight="1" thickTop="1" thickBot="1" x14ac:dyDescent="0.25">
      <c r="A28" s="4"/>
      <c r="B28" s="11"/>
      <c r="C28" s="34" t="s">
        <v>9</v>
      </c>
      <c r="D28" s="114" t="s">
        <v>171</v>
      </c>
      <c r="E28" s="178"/>
      <c r="F28" s="178"/>
      <c r="G28" s="178"/>
      <c r="H28" s="178"/>
      <c r="I28" s="457" t="s">
        <v>172</v>
      </c>
      <c r="J28" s="458"/>
      <c r="K28" s="459"/>
      <c r="L28" s="442">
        <f>SUM(L24:L27)</f>
        <v>0</v>
      </c>
      <c r="M28" s="460"/>
      <c r="N28" s="509"/>
      <c r="O28" s="539"/>
    </row>
    <row r="29" spans="1:15" ht="13.9" customHeight="1" thickTop="1" x14ac:dyDescent="0.2">
      <c r="A29" s="4"/>
      <c r="B29" s="11"/>
      <c r="C29" s="34" t="s">
        <v>10</v>
      </c>
      <c r="D29" s="440" t="s">
        <v>183</v>
      </c>
      <c r="E29" s="440"/>
      <c r="F29" s="440"/>
      <c r="G29" s="440"/>
      <c r="H29" s="440"/>
      <c r="I29" s="440"/>
      <c r="J29" s="7"/>
      <c r="K29" s="19"/>
      <c r="L29" s="279"/>
      <c r="M29" s="280"/>
      <c r="N29" s="279"/>
      <c r="O29" s="280"/>
    </row>
    <row r="30" spans="1:15" ht="13.9" customHeight="1" x14ac:dyDescent="0.2">
      <c r="A30" s="4"/>
      <c r="B30" s="7"/>
      <c r="C30" s="22"/>
      <c r="D30" s="440" t="s">
        <v>173</v>
      </c>
      <c r="E30" s="467"/>
      <c r="F30" s="467"/>
      <c r="G30" s="467"/>
      <c r="H30" s="467"/>
      <c r="I30" s="444" t="s">
        <v>178</v>
      </c>
      <c r="J30" s="554"/>
      <c r="K30" s="555"/>
      <c r="L30" s="452">
        <f>IF($L$28&lt;0,0,IF($L$28&gt;10000,1000,0.1*$L$28))</f>
        <v>0</v>
      </c>
      <c r="M30" s="456"/>
      <c r="N30" s="503"/>
      <c r="O30" s="504"/>
    </row>
    <row r="31" spans="1:15" ht="13.9" customHeight="1" x14ac:dyDescent="0.2">
      <c r="A31" s="4"/>
      <c r="B31" s="7"/>
      <c r="C31" s="22"/>
      <c r="D31" s="440" t="s">
        <v>174</v>
      </c>
      <c r="E31" s="440"/>
      <c r="F31" s="440"/>
      <c r="G31" s="440"/>
      <c r="H31" s="440"/>
      <c r="I31" s="444" t="s">
        <v>179</v>
      </c>
      <c r="J31" s="554"/>
      <c r="K31" s="555"/>
      <c r="L31" s="452">
        <f>IF((OR($L$28=1000000,$L$28&gt;100000)),4500,IF($L$28&lt;10000,0,IF(AND($L$28&gt;0,$L$28&lt;1000000),($L$28-10000)*0.05,0)))</f>
        <v>0</v>
      </c>
      <c r="M31" s="456"/>
      <c r="N31" s="503"/>
      <c r="O31" s="504"/>
    </row>
    <row r="32" spans="1:15" ht="13.9" customHeight="1" thickBot="1" x14ac:dyDescent="0.25">
      <c r="A32" s="4"/>
      <c r="B32" s="7"/>
      <c r="C32" s="22"/>
      <c r="D32" s="440" t="s">
        <v>175</v>
      </c>
      <c r="E32" s="440"/>
      <c r="F32" s="440"/>
      <c r="G32" s="440"/>
      <c r="H32" s="440"/>
      <c r="I32" s="440"/>
      <c r="J32" s="7"/>
      <c r="K32" s="19"/>
      <c r="L32" s="454">
        <f>IF($L$28&gt;100000,($L$28-100000)*0.03,0)</f>
        <v>0</v>
      </c>
      <c r="M32" s="455"/>
      <c r="N32" s="525"/>
      <c r="O32" s="526"/>
    </row>
    <row r="33" spans="1:15" ht="13.9" customHeight="1" thickTop="1" x14ac:dyDescent="0.2">
      <c r="A33" s="4"/>
      <c r="B33" s="7"/>
      <c r="C33" s="180" t="s">
        <v>11</v>
      </c>
      <c r="D33" s="448" t="s">
        <v>22</v>
      </c>
      <c r="E33" s="449"/>
      <c r="F33" s="449"/>
      <c r="G33" s="449"/>
      <c r="H33" s="449"/>
      <c r="I33" s="7"/>
      <c r="J33" s="7"/>
      <c r="K33" s="19"/>
      <c r="L33" s="461">
        <f>SUM($L$28:$M$32)</f>
        <v>0</v>
      </c>
      <c r="M33" s="462"/>
      <c r="N33" s="527"/>
      <c r="O33" s="528"/>
    </row>
    <row r="34" spans="1:15" ht="3.95" customHeight="1" thickBot="1" x14ac:dyDescent="0.25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26"/>
      <c r="L34" s="463"/>
      <c r="M34" s="464"/>
      <c r="N34" s="529"/>
      <c r="O34" s="530"/>
    </row>
    <row r="35" spans="1:15" ht="2.25" customHeight="1" thickTop="1" x14ac:dyDescent="0.2">
      <c r="A35" s="2"/>
      <c r="B35" s="7"/>
      <c r="C35" s="7"/>
      <c r="D35" s="7"/>
      <c r="E35" s="7"/>
      <c r="F35" s="7"/>
      <c r="G35" s="7"/>
      <c r="H35" s="7"/>
      <c r="I35" s="7"/>
      <c r="J35" s="7"/>
      <c r="K35" s="19"/>
      <c r="L35" s="239"/>
      <c r="M35" s="240"/>
      <c r="N35" s="238"/>
      <c r="O35" s="131"/>
    </row>
    <row r="36" spans="1:15" ht="12.75" customHeight="1" x14ac:dyDescent="0.2">
      <c r="A36" s="488" t="s">
        <v>116</v>
      </c>
      <c r="B36" s="489"/>
      <c r="C36" s="489"/>
      <c r="D36" s="448" t="s">
        <v>191</v>
      </c>
      <c r="E36" s="441"/>
      <c r="F36" s="441"/>
      <c r="G36" s="441"/>
      <c r="H36" s="441"/>
      <c r="I36" s="441"/>
      <c r="J36" s="11"/>
      <c r="K36" s="181"/>
      <c r="L36" s="507"/>
      <c r="M36" s="508"/>
      <c r="N36" s="241"/>
      <c r="O36" s="213"/>
    </row>
    <row r="37" spans="1:15" s="246" customFormat="1" ht="12.75" customHeight="1" x14ac:dyDescent="0.2">
      <c r="A37" s="242"/>
      <c r="B37" s="243"/>
      <c r="C37" s="243"/>
      <c r="D37" s="244" t="s">
        <v>195</v>
      </c>
      <c r="E37" s="245" t="s">
        <v>192</v>
      </c>
      <c r="K37" s="247" t="s">
        <v>200</v>
      </c>
      <c r="L37" s="540">
        <f>'BDC 126W'!H49</f>
        <v>0</v>
      </c>
      <c r="M37" s="541"/>
      <c r="N37" s="544"/>
      <c r="O37" s="545"/>
    </row>
    <row r="38" spans="1:15" s="246" customFormat="1" ht="12.75" customHeight="1" thickBot="1" x14ac:dyDescent="0.25">
      <c r="A38" s="242"/>
      <c r="B38" s="243"/>
      <c r="C38" s="243"/>
      <c r="D38" s="258" t="s">
        <v>196</v>
      </c>
      <c r="E38" s="259" t="s">
        <v>193</v>
      </c>
      <c r="F38" s="260"/>
      <c r="G38" s="260"/>
      <c r="H38" s="260"/>
      <c r="I38" s="260"/>
      <c r="J38" s="260"/>
      <c r="K38" s="262" t="s">
        <v>201</v>
      </c>
      <c r="L38" s="494">
        <f>'BDC 126W.1'!H48</f>
        <v>0</v>
      </c>
      <c r="M38" s="495"/>
      <c r="N38" s="497"/>
      <c r="O38" s="498"/>
    </row>
    <row r="39" spans="1:15" s="246" customFormat="1" ht="17.25" customHeight="1" thickTop="1" thickBot="1" x14ac:dyDescent="0.25">
      <c r="A39" s="250"/>
      <c r="B39" s="251"/>
      <c r="C39" s="263" t="s">
        <v>12</v>
      </c>
      <c r="D39" s="261" t="s">
        <v>197</v>
      </c>
      <c r="E39" s="252"/>
      <c r="F39" s="253"/>
      <c r="G39" s="253"/>
      <c r="H39" s="253"/>
      <c r="I39" s="253"/>
      <c r="J39" s="253"/>
      <c r="K39" s="254"/>
      <c r="L39" s="542">
        <f>L37+L38</f>
        <v>0</v>
      </c>
      <c r="M39" s="543"/>
      <c r="N39" s="546"/>
      <c r="O39" s="547"/>
    </row>
    <row r="40" spans="1:15" ht="18" customHeight="1" thickTop="1" thickBot="1" x14ac:dyDescent="0.25">
      <c r="A40" s="488" t="s">
        <v>117</v>
      </c>
      <c r="B40" s="489"/>
      <c r="C40" s="489"/>
      <c r="D40" s="551" t="s">
        <v>28</v>
      </c>
      <c r="E40" s="552"/>
      <c r="F40" s="552"/>
      <c r="G40" s="552"/>
      <c r="H40" s="552"/>
      <c r="I40" s="552"/>
      <c r="J40" s="7"/>
      <c r="K40" s="19"/>
      <c r="L40" s="248" t="s">
        <v>112</v>
      </c>
      <c r="M40" s="249"/>
      <c r="N40" s="117"/>
      <c r="O40" s="24"/>
    </row>
    <row r="41" spans="1:15" ht="16.5" customHeight="1" thickTop="1" thickBot="1" x14ac:dyDescent="0.25">
      <c r="A41" s="4"/>
      <c r="B41" s="7"/>
      <c r="C41" s="180" t="s">
        <v>13</v>
      </c>
      <c r="D41" s="177" t="s">
        <v>176</v>
      </c>
      <c r="E41" s="7"/>
      <c r="F41" s="7"/>
      <c r="G41" s="7"/>
      <c r="H41" s="11"/>
      <c r="I41" s="444" t="s">
        <v>177</v>
      </c>
      <c r="J41" s="444"/>
      <c r="K41" s="490"/>
      <c r="L41" s="476">
        <f>ROUND(L39+L33+L20,0)</f>
        <v>0</v>
      </c>
      <c r="M41" s="477"/>
      <c r="N41" s="492"/>
      <c r="O41" s="493"/>
    </row>
    <row r="42" spans="1:15" ht="19.5" customHeight="1" thickTop="1" x14ac:dyDescent="0.2">
      <c r="A42" s="2"/>
      <c r="B42" s="7"/>
      <c r="C42" s="40"/>
      <c r="D42" s="553"/>
      <c r="E42" s="553"/>
      <c r="F42" s="553"/>
      <c r="G42" s="553"/>
      <c r="H42" s="553"/>
      <c r="I42" s="553"/>
      <c r="J42" s="491"/>
      <c r="K42" s="491"/>
      <c r="L42" s="125"/>
      <c r="M42" s="125"/>
      <c r="N42" s="7"/>
      <c r="O42" s="15"/>
    </row>
    <row r="43" spans="1:15" ht="11.25" customHeight="1" x14ac:dyDescent="0.2">
      <c r="A43" s="4"/>
      <c r="B43" s="7"/>
      <c r="C43" s="39"/>
      <c r="D43" s="21" t="s">
        <v>14</v>
      </c>
      <c r="E43" s="7"/>
      <c r="F43" s="7"/>
      <c r="G43" s="7"/>
      <c r="H43" s="7"/>
      <c r="I43" s="182" t="s">
        <v>23</v>
      </c>
      <c r="K43" s="7"/>
      <c r="L43" s="56"/>
      <c r="M43" s="56"/>
      <c r="N43" s="7"/>
      <c r="O43" s="15"/>
    </row>
    <row r="44" spans="1:15" ht="15" customHeight="1" x14ac:dyDescent="0.2">
      <c r="A44" s="2"/>
      <c r="B44" s="7"/>
      <c r="C44" s="59"/>
      <c r="D44" s="469"/>
      <c r="E44" s="469"/>
      <c r="F44" s="469"/>
      <c r="G44" s="469"/>
      <c r="H44" s="469"/>
      <c r="I44" s="469"/>
      <c r="J44" s="27"/>
      <c r="K44" s="469"/>
      <c r="L44" s="469"/>
      <c r="M44" s="469"/>
      <c r="N44" s="469"/>
      <c r="O44" s="15"/>
    </row>
    <row r="45" spans="1:15" ht="12" customHeight="1" x14ac:dyDescent="0.2">
      <c r="A45" s="6"/>
      <c r="B45" s="7"/>
      <c r="C45" s="39"/>
      <c r="D45" s="21" t="s">
        <v>15</v>
      </c>
      <c r="E45" s="7"/>
      <c r="F45" s="7"/>
      <c r="G45" s="7"/>
      <c r="H45" s="7"/>
      <c r="I45" s="7"/>
      <c r="J45" s="7"/>
      <c r="K45" s="21" t="s">
        <v>137</v>
      </c>
      <c r="L45" s="7"/>
      <c r="M45" s="7"/>
      <c r="N45" s="7"/>
      <c r="O45" s="15"/>
    </row>
    <row r="46" spans="1:15" ht="15" customHeight="1" x14ac:dyDescent="0.2">
      <c r="A46" s="2"/>
      <c r="B46" s="7"/>
      <c r="C46" s="59"/>
      <c r="D46" s="469"/>
      <c r="E46" s="469"/>
      <c r="F46" s="469"/>
      <c r="G46" s="469"/>
      <c r="H46" s="469"/>
      <c r="I46" s="469"/>
      <c r="J46" s="27"/>
      <c r="K46" s="469"/>
      <c r="L46" s="469"/>
      <c r="M46" s="469"/>
      <c r="N46" s="469"/>
      <c r="O46" s="15"/>
    </row>
    <row r="47" spans="1:15" ht="12" customHeight="1" x14ac:dyDescent="0.2">
      <c r="A47" s="6"/>
      <c r="B47" s="7"/>
      <c r="C47" s="39"/>
      <c r="D47" s="21" t="s">
        <v>16</v>
      </c>
      <c r="E47" s="7"/>
      <c r="F47" s="7"/>
      <c r="G47" s="7"/>
      <c r="H47" s="7"/>
      <c r="I47" s="7"/>
      <c r="J47" s="7"/>
      <c r="K47" s="21" t="s">
        <v>138</v>
      </c>
      <c r="L47" s="7"/>
      <c r="M47" s="7"/>
      <c r="N47" s="7"/>
      <c r="O47" s="15"/>
    </row>
    <row r="48" spans="1:15" ht="3" customHeight="1" thickBot="1" x14ac:dyDescent="0.25">
      <c r="A48" s="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8"/>
    </row>
    <row r="49" spans="1:15" ht="15" customHeight="1" thickTop="1" x14ac:dyDescent="0.2">
      <c r="A49" s="446" t="s">
        <v>17</v>
      </c>
      <c r="B49" s="485"/>
      <c r="C49" s="485"/>
      <c r="D49" s="483" t="s">
        <v>18</v>
      </c>
      <c r="E49" s="484"/>
      <c r="F49" s="484"/>
      <c r="G49" s="484"/>
      <c r="H49" s="484"/>
      <c r="I49" s="7"/>
      <c r="J49" s="7"/>
      <c r="K49" s="7"/>
      <c r="L49" s="7"/>
      <c r="M49" s="7"/>
      <c r="N49" s="7"/>
      <c r="O49" s="15"/>
    </row>
    <row r="50" spans="1:15" ht="13.9" customHeight="1" x14ac:dyDescent="0.2">
      <c r="A50" s="548" t="s">
        <v>113</v>
      </c>
      <c r="B50" s="549"/>
      <c r="C50" s="549"/>
      <c r="D50" s="549"/>
      <c r="E50" s="549"/>
      <c r="F50" s="549"/>
      <c r="G50" s="549"/>
      <c r="H50" s="549"/>
      <c r="I50" s="549"/>
      <c r="J50" s="549"/>
      <c r="K50" s="549"/>
      <c r="L50" s="7"/>
      <c r="M50" s="7"/>
      <c r="N50" s="7"/>
      <c r="O50" s="15"/>
    </row>
    <row r="51" spans="1:15" ht="13.9" customHeight="1" x14ac:dyDescent="0.2">
      <c r="A51" s="2"/>
      <c r="B51" s="7"/>
      <c r="C51" s="440" t="s">
        <v>114</v>
      </c>
      <c r="D51" s="441"/>
      <c r="E51" s="441"/>
      <c r="F51" s="441"/>
      <c r="G51" s="441"/>
      <c r="H51" s="441"/>
      <c r="I51" s="34" t="s">
        <v>24</v>
      </c>
      <c r="J51" s="537"/>
      <c r="K51" s="537"/>
      <c r="L51" s="537"/>
      <c r="M51" s="537"/>
      <c r="N51" s="537"/>
      <c r="O51" s="15"/>
    </row>
    <row r="52" spans="1:15" ht="13.9" customHeight="1" x14ac:dyDescent="0.2">
      <c r="A52" s="2"/>
      <c r="B52" s="7"/>
      <c r="C52" s="440" t="s">
        <v>115</v>
      </c>
      <c r="D52" s="440"/>
      <c r="E52" s="440"/>
      <c r="F52" s="440"/>
      <c r="G52" s="440"/>
      <c r="H52" s="440"/>
      <c r="I52" s="537"/>
      <c r="J52" s="537"/>
      <c r="K52" s="537"/>
      <c r="L52" s="537"/>
      <c r="M52" s="537"/>
      <c r="N52" s="537"/>
      <c r="O52" s="15"/>
    </row>
    <row r="53" spans="1:15" ht="13.9" customHeight="1" x14ac:dyDescent="0.2">
      <c r="A53" s="2"/>
      <c r="B53" s="7"/>
      <c r="C53" s="440" t="s">
        <v>26</v>
      </c>
      <c r="D53" s="440"/>
      <c r="E53" s="440"/>
      <c r="F53" s="440"/>
      <c r="G53" s="185"/>
      <c r="H53" s="35" t="s">
        <v>27</v>
      </c>
      <c r="I53" s="538"/>
      <c r="J53" s="538"/>
      <c r="K53" s="538"/>
      <c r="L53" s="538"/>
      <c r="M53" s="538"/>
      <c r="N53" s="538"/>
      <c r="O53" s="15"/>
    </row>
    <row r="54" spans="1:15" ht="14.1" customHeight="1" x14ac:dyDescent="0.2">
      <c r="A54" s="2"/>
      <c r="B54" s="33"/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15"/>
    </row>
    <row r="55" spans="1:15" ht="13.9" customHeight="1" x14ac:dyDescent="0.2">
      <c r="A55" s="2"/>
      <c r="B55" s="33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15"/>
    </row>
    <row r="56" spans="1:15" ht="8.25" customHeight="1" x14ac:dyDescent="0.2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5"/>
    </row>
    <row r="57" spans="1:15" ht="12" customHeight="1" x14ac:dyDescent="0.2">
      <c r="A57" s="2"/>
      <c r="B57" s="35" t="s">
        <v>25</v>
      </c>
      <c r="C57" s="533">
        <v>0</v>
      </c>
      <c r="D57" s="533"/>
      <c r="E57" s="533"/>
      <c r="F57" s="533"/>
      <c r="G57" s="533"/>
      <c r="H57" s="533"/>
      <c r="I57" s="27"/>
      <c r="J57" s="534">
        <f ca="1">IF($C$57=" ",0,NOW())</f>
        <v>0</v>
      </c>
      <c r="K57" s="535"/>
      <c r="L57" s="34"/>
      <c r="M57" s="536"/>
      <c r="N57" s="536"/>
      <c r="O57" s="15"/>
    </row>
    <row r="58" spans="1:15" ht="11.25" customHeight="1" x14ac:dyDescent="0.2">
      <c r="A58" s="2"/>
      <c r="B58" s="7"/>
      <c r="C58" s="36" t="s">
        <v>33</v>
      </c>
      <c r="D58" s="31"/>
      <c r="E58" s="31"/>
      <c r="F58" s="31"/>
      <c r="G58" s="31"/>
      <c r="H58" s="31"/>
      <c r="I58" s="11"/>
      <c r="J58" s="21" t="s">
        <v>23</v>
      </c>
      <c r="K58" s="11"/>
      <c r="L58" s="7"/>
      <c r="M58" s="482" t="s">
        <v>31</v>
      </c>
      <c r="N58" s="482"/>
      <c r="O58" s="15"/>
    </row>
    <row r="59" spans="1:15" ht="3" customHeight="1" thickBot="1" x14ac:dyDescent="0.25">
      <c r="A59" s="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7"/>
    </row>
    <row r="60" spans="1:15" ht="12.75" customHeight="1" thickTop="1" x14ac:dyDescent="0.2">
      <c r="A60" s="446" t="s">
        <v>180</v>
      </c>
      <c r="B60" s="485"/>
      <c r="C60" s="485"/>
      <c r="D60" s="483" t="s">
        <v>19</v>
      </c>
      <c r="E60" s="484"/>
      <c r="F60" s="484"/>
      <c r="G60" s="484"/>
      <c r="H60" s="484"/>
      <c r="I60" s="484"/>
      <c r="J60" s="7"/>
      <c r="K60" s="7"/>
      <c r="L60" s="7"/>
      <c r="M60" s="7"/>
      <c r="N60" s="7"/>
      <c r="O60" s="15"/>
    </row>
    <row r="61" spans="1:15" ht="13.5" customHeight="1" x14ac:dyDescent="0.2">
      <c r="A61" s="2"/>
      <c r="B61" s="478" t="s">
        <v>145</v>
      </c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15"/>
    </row>
    <row r="62" spans="1:15" ht="13.5" customHeight="1" x14ac:dyDescent="0.2">
      <c r="A62" s="157"/>
      <c r="B62" s="486" t="s">
        <v>144</v>
      </c>
      <c r="C62" s="486"/>
      <c r="D62" s="486"/>
      <c r="E62" s="486"/>
      <c r="F62" s="486"/>
      <c r="G62" s="486"/>
      <c r="H62" s="487"/>
      <c r="I62" s="487"/>
      <c r="J62" s="142" t="s">
        <v>139</v>
      </c>
      <c r="K62" s="38"/>
      <c r="L62" s="38"/>
      <c r="M62" s="38"/>
      <c r="N62" s="38"/>
      <c r="O62" s="15"/>
    </row>
    <row r="63" spans="1:15" ht="18" customHeight="1" x14ac:dyDescent="0.2">
      <c r="A63" s="531" t="s">
        <v>181</v>
      </c>
      <c r="B63" s="532"/>
      <c r="C63" s="532"/>
      <c r="D63" s="501"/>
      <c r="E63" s="501"/>
      <c r="F63" s="501"/>
      <c r="G63" s="501"/>
      <c r="H63" s="501"/>
      <c r="I63" s="176"/>
      <c r="J63" s="502">
        <f ca="1">IF($F$63=" ",0,NOW())</f>
        <v>0</v>
      </c>
      <c r="K63" s="502"/>
      <c r="L63" s="502"/>
      <c r="M63" s="502"/>
      <c r="N63" s="502"/>
      <c r="O63" s="29"/>
    </row>
    <row r="64" spans="1:15" ht="10.5" customHeight="1" x14ac:dyDescent="0.2">
      <c r="A64" s="4"/>
      <c r="B64" s="11"/>
      <c r="C64" s="11"/>
      <c r="D64" s="496" t="s">
        <v>257</v>
      </c>
      <c r="E64" s="496"/>
      <c r="F64" s="496"/>
      <c r="G64" s="496"/>
      <c r="H64" s="496"/>
      <c r="J64" s="496" t="s">
        <v>258</v>
      </c>
      <c r="K64" s="496"/>
      <c r="L64" s="496"/>
      <c r="M64" s="479" t="s">
        <v>156</v>
      </c>
      <c r="N64" s="480"/>
      <c r="O64" s="29"/>
    </row>
    <row r="65" spans="1:15" ht="3" customHeight="1" thickBot="1" x14ac:dyDescent="0.25">
      <c r="A65" s="5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481"/>
      <c r="N65" s="481"/>
      <c r="O65" s="28"/>
    </row>
    <row r="66" spans="1:15" ht="17.25" customHeight="1" thickTop="1" x14ac:dyDescent="0.25">
      <c r="A66" s="474" t="s">
        <v>269</v>
      </c>
      <c r="B66" s="475"/>
      <c r="C66" s="475"/>
      <c r="D66" s="475"/>
      <c r="E66" s="21"/>
      <c r="F66" s="21"/>
      <c r="G66" s="21"/>
      <c r="H66" s="21"/>
      <c r="I66" s="21" t="s">
        <v>270</v>
      </c>
      <c r="J66" s="21"/>
      <c r="K66" s="21"/>
      <c r="L66" s="21"/>
      <c r="M66" s="21"/>
      <c r="N66" s="21"/>
      <c r="O66" s="21"/>
    </row>
  </sheetData>
  <sheetProtection password="808C" sheet="1" objects="1" scenarios="1"/>
  <mergeCells count="114">
    <mergeCell ref="D20:H20"/>
    <mergeCell ref="D44:I44"/>
    <mergeCell ref="D22:H22"/>
    <mergeCell ref="D40:I40"/>
    <mergeCell ref="D42:I42"/>
    <mergeCell ref="I30:K30"/>
    <mergeCell ref="I31:K31"/>
    <mergeCell ref="D30:H30"/>
    <mergeCell ref="D31:H31"/>
    <mergeCell ref="E27:I27"/>
    <mergeCell ref="N31:O31"/>
    <mergeCell ref="N32:O32"/>
    <mergeCell ref="N33:O34"/>
    <mergeCell ref="L24:M24"/>
    <mergeCell ref="L27:M27"/>
    <mergeCell ref="A63:C63"/>
    <mergeCell ref="C57:H57"/>
    <mergeCell ref="J57:K57"/>
    <mergeCell ref="M57:N57"/>
    <mergeCell ref="I52:N52"/>
    <mergeCell ref="C55:N55"/>
    <mergeCell ref="C53:F53"/>
    <mergeCell ref="I53:N53"/>
    <mergeCell ref="C54:N54"/>
    <mergeCell ref="C52:H52"/>
    <mergeCell ref="N28:O28"/>
    <mergeCell ref="N30:O30"/>
    <mergeCell ref="L37:M37"/>
    <mergeCell ref="L39:M39"/>
    <mergeCell ref="N37:O37"/>
    <mergeCell ref="N39:O39"/>
    <mergeCell ref="J51:N51"/>
    <mergeCell ref="A50:K50"/>
    <mergeCell ref="D16:I16"/>
    <mergeCell ref="D17:I17"/>
    <mergeCell ref="D13:G13"/>
    <mergeCell ref="D63:H63"/>
    <mergeCell ref="J63:N63"/>
    <mergeCell ref="N24:O24"/>
    <mergeCell ref="N25:O25"/>
    <mergeCell ref="N27:O27"/>
    <mergeCell ref="L36:M36"/>
    <mergeCell ref="N18:O18"/>
    <mergeCell ref="N19:O19"/>
    <mergeCell ref="N20:O20"/>
    <mergeCell ref="I18:K18"/>
    <mergeCell ref="J19:K19"/>
    <mergeCell ref="I20:K20"/>
    <mergeCell ref="L20:M20"/>
    <mergeCell ref="L19:M19"/>
    <mergeCell ref="N13:O13"/>
    <mergeCell ref="N14:O14"/>
    <mergeCell ref="N15:O15"/>
    <mergeCell ref="N16:O16"/>
    <mergeCell ref="L15:M15"/>
    <mergeCell ref="L16:M16"/>
    <mergeCell ref="N26:O26"/>
    <mergeCell ref="A66:D66"/>
    <mergeCell ref="L41:M41"/>
    <mergeCell ref="B61:N61"/>
    <mergeCell ref="D36:I36"/>
    <mergeCell ref="M64:N65"/>
    <mergeCell ref="M58:N58"/>
    <mergeCell ref="D60:I60"/>
    <mergeCell ref="A60:C60"/>
    <mergeCell ref="B62:G62"/>
    <mergeCell ref="H62:I62"/>
    <mergeCell ref="A36:C36"/>
    <mergeCell ref="A49:C49"/>
    <mergeCell ref="I41:K41"/>
    <mergeCell ref="D49:H49"/>
    <mergeCell ref="D46:I46"/>
    <mergeCell ref="J42:K42"/>
    <mergeCell ref="K46:N46"/>
    <mergeCell ref="K44:N44"/>
    <mergeCell ref="A40:C40"/>
    <mergeCell ref="N41:O41"/>
    <mergeCell ref="L38:M38"/>
    <mergeCell ref="D64:H64"/>
    <mergeCell ref="J64:L64"/>
    <mergeCell ref="N38:O38"/>
    <mergeCell ref="L6:M6"/>
    <mergeCell ref="D14:I14"/>
    <mergeCell ref="L14:M14"/>
    <mergeCell ref="E8:I8"/>
    <mergeCell ref="E9:I9"/>
    <mergeCell ref="E10:I10"/>
    <mergeCell ref="E11:I11"/>
    <mergeCell ref="A6:G6"/>
    <mergeCell ref="J14:K14"/>
    <mergeCell ref="C51:H51"/>
    <mergeCell ref="L18:M18"/>
    <mergeCell ref="J15:K15"/>
    <mergeCell ref="J16:K16"/>
    <mergeCell ref="J17:K17"/>
    <mergeCell ref="A13:C13"/>
    <mergeCell ref="D29:I29"/>
    <mergeCell ref="D33:H33"/>
    <mergeCell ref="I22:M22"/>
    <mergeCell ref="E26:I26"/>
    <mergeCell ref="L25:M25"/>
    <mergeCell ref="L26:M26"/>
    <mergeCell ref="D23:H23"/>
    <mergeCell ref="D32:I32"/>
    <mergeCell ref="L32:M32"/>
    <mergeCell ref="L30:M30"/>
    <mergeCell ref="A22:C22"/>
    <mergeCell ref="E24:I24"/>
    <mergeCell ref="E25:I25"/>
    <mergeCell ref="I28:K28"/>
    <mergeCell ref="L31:M31"/>
    <mergeCell ref="L28:M28"/>
    <mergeCell ref="L33:M34"/>
    <mergeCell ref="D15:I15"/>
  </mergeCells>
  <phoneticPr fontId="11" type="noConversion"/>
  <printOptions horizontalCentered="1" verticalCentered="1"/>
  <pageMargins left="0" right="0" top="0" bottom="0" header="0" footer="0"/>
  <pageSetup scale="91" orientation="portrait" r:id="rId1"/>
  <headerFooter alignWithMargins="0"/>
  <ignoredErrors>
    <ignoredError sqref="C14:C20 C23 C28:C29 C33 C39 C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104775</xdr:colOff>
                    <xdr:row>49</xdr:row>
                    <xdr:rowOff>142875</xdr:rowOff>
                  </from>
                  <to>
                    <xdr:col>2</xdr:col>
                    <xdr:colOff>85725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152400</xdr:rowOff>
                  </from>
                  <to>
                    <xdr:col>2</xdr:col>
                    <xdr:colOff>85725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104775</xdr:colOff>
                    <xdr:row>51</xdr:row>
                    <xdr:rowOff>161925</xdr:rowOff>
                  </from>
                  <to>
                    <xdr:col>2</xdr:col>
                    <xdr:colOff>85725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257175</xdr:colOff>
                    <xdr:row>49</xdr:row>
                    <xdr:rowOff>142875</xdr:rowOff>
                  </from>
                  <to>
                    <xdr:col>9</xdr:col>
                    <xdr:colOff>57150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W44"/>
  <sheetViews>
    <sheetView showGridLines="0" showRowColHeaders="0" showZeros="0" topLeftCell="A28" zoomScaleNormal="100" workbookViewId="0">
      <selection activeCell="N43" sqref="N43"/>
    </sheetView>
  </sheetViews>
  <sheetFormatPr defaultRowHeight="15" x14ac:dyDescent="0.2"/>
  <cols>
    <col min="1" max="2" width="4.77734375" customWidth="1"/>
    <col min="3" max="6" width="5" customWidth="1"/>
    <col min="7" max="8" width="6.109375" customWidth="1"/>
    <col min="9" max="10" width="4.5546875" customWidth="1"/>
    <col min="11" max="11" width="4.77734375" customWidth="1"/>
    <col min="12" max="12" width="4" customWidth="1"/>
    <col min="13" max="13" width="6.21875" customWidth="1"/>
    <col min="14" max="14" width="4.109375" customWidth="1"/>
    <col min="15" max="21" width="4.77734375" customWidth="1"/>
    <col min="22" max="22" width="10" customWidth="1"/>
    <col min="23" max="23" width="0" hidden="1" customWidth="1"/>
  </cols>
  <sheetData>
    <row r="5" spans="1:23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3" ht="20.25" customHeight="1" x14ac:dyDescent="0.3">
      <c r="A6" s="37" t="s">
        <v>189</v>
      </c>
      <c r="B6" s="37"/>
      <c r="C6" s="37"/>
      <c r="D6" s="37"/>
      <c r="E6" s="62"/>
      <c r="F6" s="62"/>
      <c r="G6" s="6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5" t="s">
        <v>20</v>
      </c>
      <c r="U6" s="776">
        <f>'BDC 121W'!N6</f>
        <v>0</v>
      </c>
      <c r="V6" s="776"/>
    </row>
    <row r="7" spans="1:23" ht="3.75" customHeight="1" thickBot="1" x14ac:dyDescent="0.25">
      <c r="A7" s="39"/>
      <c r="B7" s="39"/>
      <c r="C7" s="39"/>
      <c r="D7" s="230"/>
      <c r="E7" s="230"/>
      <c r="F7" s="230"/>
      <c r="G7" s="230"/>
      <c r="H7" s="230"/>
      <c r="I7" s="230"/>
      <c r="J7" s="230"/>
      <c r="K7" s="23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ht="18" customHeight="1" thickTop="1" x14ac:dyDescent="0.2">
      <c r="A8" s="298" t="s">
        <v>252</v>
      </c>
      <c r="B8" s="63"/>
      <c r="C8" s="63"/>
      <c r="D8" s="784"/>
      <c r="E8" s="784"/>
      <c r="F8" s="784"/>
      <c r="G8" s="784"/>
      <c r="H8" s="784"/>
      <c r="I8" s="784"/>
      <c r="J8" s="784"/>
      <c r="K8" s="784"/>
      <c r="L8" s="63"/>
      <c r="M8" s="778" t="s">
        <v>53</v>
      </c>
      <c r="N8" s="778"/>
      <c r="O8" s="778"/>
      <c r="P8" s="164">
        <v>1</v>
      </c>
      <c r="Q8" s="64" t="s">
        <v>54</v>
      </c>
      <c r="R8" s="164">
        <v>1</v>
      </c>
      <c r="S8" s="63"/>
      <c r="T8" s="63"/>
      <c r="U8" s="145" t="s">
        <v>0</v>
      </c>
      <c r="V8" s="363">
        <f>'BDC 121W'!N8</f>
        <v>0</v>
      </c>
      <c r="W8" s="220"/>
    </row>
    <row r="9" spans="1:23" x14ac:dyDescent="0.2">
      <c r="A9" s="300" t="s">
        <v>147</v>
      </c>
      <c r="B9" s="61"/>
      <c r="C9" s="48"/>
      <c r="D9" s="679"/>
      <c r="E9" s="679"/>
      <c r="F9" s="679"/>
      <c r="G9" s="679"/>
      <c r="H9" s="679"/>
      <c r="I9" s="679"/>
      <c r="J9" s="679"/>
      <c r="K9" s="679"/>
      <c r="L9" s="39"/>
      <c r="M9" s="48"/>
      <c r="N9" s="48"/>
      <c r="O9" s="48"/>
      <c r="P9" s="48"/>
      <c r="Q9" s="48"/>
      <c r="R9" s="48"/>
      <c r="S9" s="48"/>
      <c r="T9" s="48"/>
      <c r="U9" s="369" t="s">
        <v>187</v>
      </c>
      <c r="V9" s="359">
        <f>'BDC 121W'!N9</f>
        <v>0</v>
      </c>
      <c r="W9" s="220"/>
    </row>
    <row r="10" spans="1:23" x14ac:dyDescent="0.2">
      <c r="A10" s="66"/>
      <c r="B10" s="48"/>
      <c r="C10" s="48"/>
      <c r="D10" s="679"/>
      <c r="E10" s="679"/>
      <c r="F10" s="679"/>
      <c r="G10" s="679"/>
      <c r="H10" s="679"/>
      <c r="I10" s="679"/>
      <c r="J10" s="679"/>
      <c r="K10" s="679"/>
      <c r="L10" s="39"/>
      <c r="M10" s="48"/>
      <c r="N10" s="48"/>
      <c r="O10" s="48"/>
      <c r="P10" s="48"/>
      <c r="Q10" s="48"/>
      <c r="R10" s="48"/>
      <c r="S10" s="48"/>
      <c r="T10" s="48"/>
      <c r="U10" s="369" t="s">
        <v>186</v>
      </c>
      <c r="V10" s="359">
        <f>'BDC 121W'!N10</f>
        <v>0</v>
      </c>
      <c r="W10" s="220"/>
    </row>
    <row r="11" spans="1:23" x14ac:dyDescent="0.2">
      <c r="A11" s="300" t="s">
        <v>153</v>
      </c>
      <c r="B11" s="61"/>
      <c r="C11" s="61"/>
      <c r="D11" s="679"/>
      <c r="E11" s="679"/>
      <c r="F11" s="679"/>
      <c r="G11" s="679"/>
      <c r="H11" s="679"/>
      <c r="I11" s="679"/>
      <c r="J11" s="679"/>
      <c r="K11" s="679"/>
      <c r="L11" s="39"/>
      <c r="M11" s="48"/>
      <c r="N11" s="48"/>
      <c r="O11" s="48"/>
      <c r="P11" s="48"/>
      <c r="Q11" s="48"/>
      <c r="R11" s="48"/>
      <c r="S11" s="48"/>
      <c r="T11" s="48"/>
      <c r="U11" s="370" t="s">
        <v>188</v>
      </c>
      <c r="V11" s="360">
        <f>'BDC 121W'!N11</f>
        <v>0</v>
      </c>
      <c r="W11" s="221"/>
    </row>
    <row r="12" spans="1:23" ht="7.5" customHeight="1" thickBot="1" x14ac:dyDescent="0.25">
      <c r="A12" s="66"/>
      <c r="B12" s="48"/>
      <c r="C12" s="48"/>
      <c r="D12" s="39"/>
      <c r="E12" s="39"/>
      <c r="F12" s="39"/>
      <c r="G12" s="39"/>
      <c r="H12" s="39"/>
      <c r="I12" s="39"/>
      <c r="J12" s="39"/>
      <c r="K12" s="39"/>
      <c r="L12" s="39"/>
      <c r="M12" s="48"/>
      <c r="N12" s="48"/>
      <c r="O12" s="48"/>
      <c r="P12" s="48"/>
      <c r="Q12" s="48"/>
      <c r="R12" s="48"/>
      <c r="S12" s="48"/>
      <c r="T12" s="48"/>
      <c r="U12" s="48"/>
      <c r="V12" s="65"/>
      <c r="W12" s="220"/>
    </row>
    <row r="13" spans="1:23" ht="15.75" thickTop="1" x14ac:dyDescent="0.2">
      <c r="A13" s="67" t="s">
        <v>2</v>
      </c>
      <c r="B13" s="68" t="s">
        <v>55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9" t="s">
        <v>57</v>
      </c>
      <c r="N13" s="782"/>
      <c r="O13" s="782"/>
      <c r="P13" s="782"/>
      <c r="Q13" s="782"/>
      <c r="R13" s="782"/>
      <c r="S13" s="782"/>
      <c r="T13" s="782"/>
      <c r="U13" s="782"/>
      <c r="V13" s="783"/>
      <c r="W13" s="220"/>
    </row>
    <row r="14" spans="1:23" x14ac:dyDescent="0.2">
      <c r="A14" s="71" t="s">
        <v>3</v>
      </c>
      <c r="B14" s="21" t="s">
        <v>157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779"/>
      <c r="N14" s="780"/>
      <c r="O14" s="780"/>
      <c r="P14" s="780"/>
      <c r="Q14" s="780"/>
      <c r="R14" s="780"/>
      <c r="S14" s="780"/>
      <c r="T14" s="780"/>
      <c r="U14" s="780"/>
      <c r="V14" s="781"/>
      <c r="W14" s="220"/>
    </row>
    <row r="15" spans="1:23" x14ac:dyDescent="0.2">
      <c r="A15" s="71"/>
      <c r="B15" s="139" t="s">
        <v>56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755"/>
      <c r="N15" s="756"/>
      <c r="O15" s="756"/>
      <c r="P15" s="756"/>
      <c r="Q15" s="756"/>
      <c r="R15" s="756"/>
      <c r="S15" s="756"/>
      <c r="T15" s="756"/>
      <c r="U15" s="756"/>
      <c r="V15" s="757"/>
      <c r="W15" s="220"/>
    </row>
    <row r="16" spans="1:23" x14ac:dyDescent="0.2">
      <c r="A16" s="71" t="s">
        <v>4</v>
      </c>
      <c r="B16" s="21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755"/>
      <c r="N16" s="756"/>
      <c r="O16" s="756"/>
      <c r="P16" s="756"/>
      <c r="Q16" s="756"/>
      <c r="R16" s="756"/>
      <c r="S16" s="756"/>
      <c r="T16" s="756"/>
      <c r="U16" s="756"/>
      <c r="V16" s="757"/>
    </row>
    <row r="17" spans="1:22" x14ac:dyDescent="0.2">
      <c r="A17" s="71" t="s">
        <v>5</v>
      </c>
      <c r="B17" s="21" t="s">
        <v>135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755"/>
      <c r="N17" s="756"/>
      <c r="O17" s="756"/>
      <c r="P17" s="756"/>
      <c r="Q17" s="756"/>
      <c r="R17" s="756"/>
      <c r="S17" s="756"/>
      <c r="T17" s="756"/>
      <c r="U17" s="756"/>
      <c r="V17" s="757"/>
    </row>
    <row r="18" spans="1:22" ht="6.75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73"/>
      <c r="N18" s="73"/>
      <c r="O18" s="73"/>
      <c r="P18" s="73"/>
      <c r="Q18" s="73"/>
      <c r="R18" s="73"/>
      <c r="S18" s="73"/>
      <c r="T18" s="73"/>
      <c r="U18" s="73"/>
      <c r="V18" s="75"/>
    </row>
    <row r="19" spans="1:22" x14ac:dyDescent="0.2">
      <c r="A19" s="76">
        <v>1</v>
      </c>
      <c r="B19" s="77">
        <v>2</v>
      </c>
      <c r="C19" s="78">
        <v>3</v>
      </c>
      <c r="D19" s="79"/>
      <c r="E19" s="79"/>
      <c r="F19" s="80"/>
      <c r="G19" s="81">
        <v>4</v>
      </c>
      <c r="H19" s="77">
        <v>5</v>
      </c>
      <c r="I19" s="78">
        <v>6</v>
      </c>
      <c r="J19" s="80"/>
      <c r="K19" s="78">
        <v>7</v>
      </c>
      <c r="L19" s="80"/>
      <c r="M19" s="78">
        <v>8</v>
      </c>
      <c r="N19" s="82"/>
      <c r="O19" s="79">
        <v>9</v>
      </c>
      <c r="P19" s="80"/>
      <c r="Q19" s="78">
        <v>10</v>
      </c>
      <c r="R19" s="80"/>
      <c r="S19" s="78">
        <v>11</v>
      </c>
      <c r="T19" s="82"/>
      <c r="U19" s="79">
        <v>12</v>
      </c>
      <c r="V19" s="82"/>
    </row>
    <row r="20" spans="1:22" ht="7.5" customHeight="1" x14ac:dyDescent="0.2">
      <c r="A20" s="83"/>
      <c r="B20" s="84"/>
      <c r="C20" s="85"/>
      <c r="D20" s="86"/>
      <c r="E20" s="86"/>
      <c r="F20" s="87"/>
      <c r="G20" s="21"/>
      <c r="H20" s="88"/>
      <c r="I20" s="89"/>
      <c r="J20" s="90"/>
      <c r="K20" s="89"/>
      <c r="L20" s="90"/>
      <c r="M20" s="89"/>
      <c r="N20" s="91"/>
      <c r="O20" s="92"/>
      <c r="P20" s="90"/>
      <c r="Q20" s="89"/>
      <c r="R20" s="90"/>
      <c r="S20" s="89"/>
      <c r="T20" s="91"/>
      <c r="U20" s="92"/>
      <c r="V20" s="91"/>
    </row>
    <row r="21" spans="1:22" ht="12" customHeight="1" x14ac:dyDescent="0.2">
      <c r="A21" s="93" t="s">
        <v>58</v>
      </c>
      <c r="B21" s="94" t="s">
        <v>62</v>
      </c>
      <c r="C21" s="95" t="s">
        <v>129</v>
      </c>
      <c r="D21" s="96"/>
      <c r="E21" s="96"/>
      <c r="F21" s="97"/>
      <c r="G21" s="60" t="s">
        <v>39</v>
      </c>
      <c r="H21" s="98" t="s">
        <v>75</v>
      </c>
      <c r="I21" s="99" t="s">
        <v>267</v>
      </c>
      <c r="J21" s="100"/>
      <c r="K21" s="99" t="s">
        <v>80</v>
      </c>
      <c r="L21" s="100"/>
      <c r="M21" s="99" t="s">
        <v>82</v>
      </c>
      <c r="N21" s="101"/>
      <c r="O21" s="58" t="s">
        <v>85</v>
      </c>
      <c r="P21" s="100"/>
      <c r="Q21" s="99" t="s">
        <v>87</v>
      </c>
      <c r="R21" s="100"/>
      <c r="S21" s="99" t="s">
        <v>90</v>
      </c>
      <c r="T21" s="101"/>
      <c r="U21" s="96" t="s">
        <v>93</v>
      </c>
      <c r="V21" s="102"/>
    </row>
    <row r="22" spans="1:22" ht="12" customHeight="1" x14ac:dyDescent="0.2">
      <c r="A22" s="93" t="s">
        <v>59</v>
      </c>
      <c r="B22" s="94" t="s">
        <v>63</v>
      </c>
      <c r="C22" s="95" t="s">
        <v>66</v>
      </c>
      <c r="D22" s="96"/>
      <c r="E22" s="96"/>
      <c r="F22" s="97"/>
      <c r="G22" s="60" t="s">
        <v>72</v>
      </c>
      <c r="H22" s="98" t="s">
        <v>76</v>
      </c>
      <c r="I22" s="99" t="s">
        <v>268</v>
      </c>
      <c r="J22" s="100"/>
      <c r="K22" s="99" t="s">
        <v>81</v>
      </c>
      <c r="L22" s="100"/>
      <c r="M22" s="99" t="s">
        <v>83</v>
      </c>
      <c r="N22" s="101"/>
      <c r="O22" s="58" t="s">
        <v>86</v>
      </c>
      <c r="P22" s="100"/>
      <c r="Q22" s="99" t="s">
        <v>86</v>
      </c>
      <c r="R22" s="100"/>
      <c r="S22" s="99" t="s">
        <v>86</v>
      </c>
      <c r="T22" s="101"/>
      <c r="U22" s="96" t="s">
        <v>82</v>
      </c>
      <c r="V22" s="102"/>
    </row>
    <row r="23" spans="1:22" ht="12" customHeight="1" x14ac:dyDescent="0.2">
      <c r="A23" s="93" t="s">
        <v>69</v>
      </c>
      <c r="B23" s="94" t="s">
        <v>70</v>
      </c>
      <c r="C23" s="99"/>
      <c r="D23" s="58"/>
      <c r="E23" s="58"/>
      <c r="F23" s="100"/>
      <c r="G23" s="60" t="s">
        <v>73</v>
      </c>
      <c r="H23" s="103"/>
      <c r="I23" s="99"/>
      <c r="J23" s="100"/>
      <c r="K23" s="99"/>
      <c r="L23" s="100"/>
      <c r="M23" s="99"/>
      <c r="N23" s="101"/>
      <c r="O23" s="58" t="s">
        <v>39</v>
      </c>
      <c r="P23" s="100"/>
      <c r="Q23" s="99" t="s">
        <v>88</v>
      </c>
      <c r="R23" s="100"/>
      <c r="S23" s="99" t="s">
        <v>88</v>
      </c>
      <c r="T23" s="101"/>
      <c r="U23" s="96" t="s">
        <v>88</v>
      </c>
      <c r="V23" s="102"/>
    </row>
    <row r="24" spans="1:22" ht="12" customHeight="1" x14ac:dyDescent="0.2">
      <c r="A24" s="93" t="s">
        <v>60</v>
      </c>
      <c r="B24" s="94" t="s">
        <v>64</v>
      </c>
      <c r="C24" s="104" t="s">
        <v>121</v>
      </c>
      <c r="D24" s="105"/>
      <c r="E24" s="105"/>
      <c r="F24" s="106"/>
      <c r="G24" s="60" t="s">
        <v>74</v>
      </c>
      <c r="H24" s="103"/>
      <c r="I24" s="99" t="s">
        <v>78</v>
      </c>
      <c r="J24" s="100"/>
      <c r="K24" s="99" t="s">
        <v>77</v>
      </c>
      <c r="L24" s="100"/>
      <c r="M24" s="758" t="s">
        <v>84</v>
      </c>
      <c r="N24" s="759"/>
      <c r="O24" s="58"/>
      <c r="P24" s="100"/>
      <c r="Q24" s="99"/>
      <c r="R24" s="100"/>
      <c r="S24" s="99"/>
      <c r="T24" s="101"/>
      <c r="U24" s="760" t="s">
        <v>127</v>
      </c>
      <c r="V24" s="761"/>
    </row>
    <row r="25" spans="1:22" ht="12" customHeight="1" x14ac:dyDescent="0.2">
      <c r="A25" s="93" t="s">
        <v>61</v>
      </c>
      <c r="B25" s="94" t="s">
        <v>71</v>
      </c>
      <c r="C25" s="104" t="s">
        <v>67</v>
      </c>
      <c r="D25" s="105"/>
      <c r="E25" s="105"/>
      <c r="F25" s="106"/>
      <c r="G25" s="21"/>
      <c r="H25" s="103"/>
      <c r="I25" s="107" t="s">
        <v>79</v>
      </c>
      <c r="J25" s="108"/>
      <c r="K25" s="107" t="s">
        <v>79</v>
      </c>
      <c r="L25" s="108"/>
      <c r="M25" s="758" t="s">
        <v>123</v>
      </c>
      <c r="N25" s="759"/>
      <c r="O25" s="58"/>
      <c r="P25" s="100"/>
      <c r="Q25" s="107" t="s">
        <v>141</v>
      </c>
      <c r="R25" s="108"/>
      <c r="S25" s="107" t="s">
        <v>91</v>
      </c>
      <c r="T25" s="109"/>
      <c r="U25" s="229" t="s">
        <v>128</v>
      </c>
      <c r="V25" s="109"/>
    </row>
    <row r="26" spans="1:22" ht="12" customHeight="1" x14ac:dyDescent="0.2">
      <c r="A26" s="110"/>
      <c r="B26" s="60" t="s">
        <v>65</v>
      </c>
      <c r="C26" s="104" t="s">
        <v>122</v>
      </c>
      <c r="D26" s="105"/>
      <c r="E26" s="105"/>
      <c r="F26" s="106"/>
      <c r="G26" s="39"/>
      <c r="H26" s="111"/>
      <c r="I26" s="107" t="s">
        <v>125</v>
      </c>
      <c r="J26" s="108"/>
      <c r="K26" s="107" t="s">
        <v>126</v>
      </c>
      <c r="L26" s="108"/>
      <c r="M26" s="758" t="s">
        <v>126</v>
      </c>
      <c r="N26" s="759"/>
      <c r="O26" s="58"/>
      <c r="P26" s="100"/>
      <c r="Q26" s="107" t="s">
        <v>89</v>
      </c>
      <c r="R26" s="108"/>
      <c r="S26" s="107" t="s">
        <v>126</v>
      </c>
      <c r="T26" s="109"/>
      <c r="U26" s="126" t="s">
        <v>94</v>
      </c>
      <c r="V26" s="109"/>
    </row>
    <row r="27" spans="1:22" ht="12" customHeight="1" x14ac:dyDescent="0.2">
      <c r="A27" s="110"/>
      <c r="B27" s="60"/>
      <c r="C27" s="104" t="s">
        <v>68</v>
      </c>
      <c r="D27" s="105"/>
      <c r="E27" s="105"/>
      <c r="F27" s="106"/>
      <c r="G27" s="39"/>
      <c r="H27" s="111"/>
      <c r="I27" s="112" t="s">
        <v>140</v>
      </c>
      <c r="J27" s="108"/>
      <c r="K27" s="768">
        <v>0.45</v>
      </c>
      <c r="L27" s="769"/>
      <c r="M27" s="758" t="s">
        <v>124</v>
      </c>
      <c r="N27" s="759"/>
      <c r="O27" s="58"/>
      <c r="P27" s="100"/>
      <c r="Q27" s="99"/>
      <c r="R27" s="100"/>
      <c r="S27" s="107" t="s">
        <v>92</v>
      </c>
      <c r="T27" s="109"/>
      <c r="U27" s="126" t="s">
        <v>95</v>
      </c>
      <c r="V27" s="109"/>
    </row>
    <row r="28" spans="1:22" ht="7.5" customHeight="1" thickBot="1" x14ac:dyDescent="0.25">
      <c r="A28" s="128"/>
      <c r="B28" s="60"/>
      <c r="C28" s="104"/>
      <c r="D28" s="105"/>
      <c r="E28" s="105"/>
      <c r="F28" s="106"/>
      <c r="G28" s="39"/>
      <c r="H28" s="111"/>
      <c r="I28" s="112"/>
      <c r="J28" s="108"/>
      <c r="K28" s="127"/>
      <c r="L28" s="94"/>
      <c r="M28" s="115"/>
      <c r="N28" s="116"/>
      <c r="O28" s="58"/>
      <c r="P28" s="100"/>
      <c r="Q28" s="99"/>
      <c r="R28" s="100"/>
      <c r="S28" s="107"/>
      <c r="T28" s="109"/>
      <c r="U28" s="126"/>
      <c r="V28" s="109"/>
    </row>
    <row r="29" spans="1:22" ht="15.75" thickTop="1" x14ac:dyDescent="0.2">
      <c r="A29" s="169"/>
      <c r="B29" s="265"/>
      <c r="C29" s="762"/>
      <c r="D29" s="763"/>
      <c r="E29" s="763"/>
      <c r="F29" s="764"/>
      <c r="G29" s="153"/>
      <c r="H29" s="170"/>
      <c r="I29" s="765" t="str">
        <f t="shared" ref="I29:I41" si="0">IF(OR($G29&gt;=40,$G29=0)," ",$H29/176)</f>
        <v xml:space="preserve"> </v>
      </c>
      <c r="J29" s="766"/>
      <c r="K29" s="765" t="str">
        <f t="shared" ref="K29:K41" si="1">IF($G29&gt;=40,$H29*0.45," ")</f>
        <v xml:space="preserve"> </v>
      </c>
      <c r="L29" s="766"/>
      <c r="M29" s="765" t="str">
        <f t="shared" ref="M29:M41" si="2">IF($G29=0," ",IF($G29&gt;=40,$K29,G29*I29))</f>
        <v xml:space="preserve"> </v>
      </c>
      <c r="N29" s="767"/>
      <c r="O29" s="770"/>
      <c r="P29" s="771"/>
      <c r="Q29" s="772"/>
      <c r="R29" s="773"/>
      <c r="S29" s="765">
        <f t="shared" ref="S29:S41" si="3">O29*Q29</f>
        <v>0</v>
      </c>
      <c r="T29" s="767"/>
      <c r="U29" s="774" t="str">
        <f t="shared" ref="U29:U41" si="4">IF(G29=0," ",M29+S29)</f>
        <v xml:space="preserve"> </v>
      </c>
      <c r="V29" s="775"/>
    </row>
    <row r="30" spans="1:22" x14ac:dyDescent="0.2">
      <c r="A30" s="171"/>
      <c r="B30" s="266"/>
      <c r="C30" s="746"/>
      <c r="D30" s="747"/>
      <c r="E30" s="747"/>
      <c r="F30" s="748"/>
      <c r="G30" s="154"/>
      <c r="H30" s="165"/>
      <c r="I30" s="749" t="str">
        <f t="shared" si="0"/>
        <v xml:space="preserve"> </v>
      </c>
      <c r="J30" s="750"/>
      <c r="K30" s="749" t="str">
        <f t="shared" si="1"/>
        <v xml:space="preserve"> </v>
      </c>
      <c r="L30" s="750"/>
      <c r="M30" s="749" t="str">
        <f t="shared" si="2"/>
        <v xml:space="preserve"> </v>
      </c>
      <c r="N30" s="751"/>
      <c r="O30" s="752"/>
      <c r="P30" s="753"/>
      <c r="Q30" s="754"/>
      <c r="R30" s="748"/>
      <c r="S30" s="749">
        <f t="shared" si="3"/>
        <v>0</v>
      </c>
      <c r="T30" s="751"/>
      <c r="U30" s="735" t="str">
        <f t="shared" si="4"/>
        <v xml:space="preserve"> </v>
      </c>
      <c r="V30" s="736"/>
    </row>
    <row r="31" spans="1:22" x14ac:dyDescent="0.2">
      <c r="A31" s="171"/>
      <c r="B31" s="266"/>
      <c r="C31" s="746"/>
      <c r="D31" s="747"/>
      <c r="E31" s="747"/>
      <c r="F31" s="748"/>
      <c r="G31" s="154"/>
      <c r="H31" s="165"/>
      <c r="I31" s="749" t="str">
        <f t="shared" si="0"/>
        <v xml:space="preserve"> </v>
      </c>
      <c r="J31" s="750"/>
      <c r="K31" s="749" t="str">
        <f t="shared" si="1"/>
        <v xml:space="preserve"> </v>
      </c>
      <c r="L31" s="750"/>
      <c r="M31" s="749" t="str">
        <f t="shared" si="2"/>
        <v xml:space="preserve"> </v>
      </c>
      <c r="N31" s="751"/>
      <c r="O31" s="752"/>
      <c r="P31" s="753"/>
      <c r="Q31" s="754"/>
      <c r="R31" s="748"/>
      <c r="S31" s="749">
        <f t="shared" si="3"/>
        <v>0</v>
      </c>
      <c r="T31" s="751"/>
      <c r="U31" s="735" t="str">
        <f t="shared" si="4"/>
        <v xml:space="preserve"> </v>
      </c>
      <c r="V31" s="736"/>
    </row>
    <row r="32" spans="1:22" x14ac:dyDescent="0.2">
      <c r="A32" s="171"/>
      <c r="B32" s="266"/>
      <c r="C32" s="746"/>
      <c r="D32" s="747"/>
      <c r="E32" s="747"/>
      <c r="F32" s="748"/>
      <c r="G32" s="154"/>
      <c r="H32" s="165"/>
      <c r="I32" s="749" t="str">
        <f t="shared" si="0"/>
        <v xml:space="preserve"> </v>
      </c>
      <c r="J32" s="750"/>
      <c r="K32" s="749" t="str">
        <f t="shared" si="1"/>
        <v xml:space="preserve"> </v>
      </c>
      <c r="L32" s="750"/>
      <c r="M32" s="749" t="str">
        <f t="shared" si="2"/>
        <v xml:space="preserve"> </v>
      </c>
      <c r="N32" s="751"/>
      <c r="O32" s="752"/>
      <c r="P32" s="753"/>
      <c r="Q32" s="754"/>
      <c r="R32" s="748"/>
      <c r="S32" s="749">
        <f t="shared" si="3"/>
        <v>0</v>
      </c>
      <c r="T32" s="751"/>
      <c r="U32" s="735" t="str">
        <f t="shared" si="4"/>
        <v xml:space="preserve"> </v>
      </c>
      <c r="V32" s="736"/>
    </row>
    <row r="33" spans="1:22" x14ac:dyDescent="0.2">
      <c r="A33" s="171"/>
      <c r="B33" s="266"/>
      <c r="C33" s="746"/>
      <c r="D33" s="747"/>
      <c r="E33" s="747"/>
      <c r="F33" s="748"/>
      <c r="G33" s="154"/>
      <c r="H33" s="165"/>
      <c r="I33" s="749" t="str">
        <f t="shared" si="0"/>
        <v xml:space="preserve"> </v>
      </c>
      <c r="J33" s="750"/>
      <c r="K33" s="749" t="str">
        <f t="shared" si="1"/>
        <v xml:space="preserve"> </v>
      </c>
      <c r="L33" s="750"/>
      <c r="M33" s="749" t="str">
        <f t="shared" si="2"/>
        <v xml:space="preserve"> </v>
      </c>
      <c r="N33" s="751"/>
      <c r="O33" s="752"/>
      <c r="P33" s="753"/>
      <c r="Q33" s="754"/>
      <c r="R33" s="748"/>
      <c r="S33" s="749">
        <f t="shared" si="3"/>
        <v>0</v>
      </c>
      <c r="T33" s="751"/>
      <c r="U33" s="735" t="str">
        <f t="shared" si="4"/>
        <v xml:space="preserve"> </v>
      </c>
      <c r="V33" s="736"/>
    </row>
    <row r="34" spans="1:22" x14ac:dyDescent="0.2">
      <c r="A34" s="171"/>
      <c r="B34" s="266"/>
      <c r="C34" s="746"/>
      <c r="D34" s="747"/>
      <c r="E34" s="747"/>
      <c r="F34" s="748"/>
      <c r="G34" s="154"/>
      <c r="H34" s="165"/>
      <c r="I34" s="749" t="str">
        <f t="shared" si="0"/>
        <v xml:space="preserve"> </v>
      </c>
      <c r="J34" s="750"/>
      <c r="K34" s="749" t="str">
        <f t="shared" si="1"/>
        <v xml:space="preserve"> </v>
      </c>
      <c r="L34" s="750"/>
      <c r="M34" s="749" t="str">
        <f t="shared" si="2"/>
        <v xml:space="preserve"> </v>
      </c>
      <c r="N34" s="751"/>
      <c r="O34" s="752"/>
      <c r="P34" s="753"/>
      <c r="Q34" s="754"/>
      <c r="R34" s="748"/>
      <c r="S34" s="749">
        <f t="shared" si="3"/>
        <v>0</v>
      </c>
      <c r="T34" s="751"/>
      <c r="U34" s="735" t="str">
        <f t="shared" si="4"/>
        <v xml:space="preserve"> </v>
      </c>
      <c r="V34" s="736"/>
    </row>
    <row r="35" spans="1:22" x14ac:dyDescent="0.2">
      <c r="A35" s="171"/>
      <c r="B35" s="266"/>
      <c r="C35" s="746"/>
      <c r="D35" s="747"/>
      <c r="E35" s="747"/>
      <c r="F35" s="748"/>
      <c r="G35" s="154"/>
      <c r="H35" s="165"/>
      <c r="I35" s="749" t="str">
        <f t="shared" si="0"/>
        <v xml:space="preserve"> </v>
      </c>
      <c r="J35" s="750"/>
      <c r="K35" s="749" t="str">
        <f t="shared" si="1"/>
        <v xml:space="preserve"> </v>
      </c>
      <c r="L35" s="750"/>
      <c r="M35" s="749" t="str">
        <f t="shared" si="2"/>
        <v xml:space="preserve"> </v>
      </c>
      <c r="N35" s="751"/>
      <c r="O35" s="752"/>
      <c r="P35" s="753"/>
      <c r="Q35" s="754"/>
      <c r="R35" s="748"/>
      <c r="S35" s="749">
        <f t="shared" si="3"/>
        <v>0</v>
      </c>
      <c r="T35" s="751"/>
      <c r="U35" s="735" t="str">
        <f t="shared" si="4"/>
        <v xml:space="preserve"> </v>
      </c>
      <c r="V35" s="736"/>
    </row>
    <row r="36" spans="1:22" x14ac:dyDescent="0.2">
      <c r="A36" s="171"/>
      <c r="B36" s="266"/>
      <c r="C36" s="746"/>
      <c r="D36" s="747"/>
      <c r="E36" s="747"/>
      <c r="F36" s="748"/>
      <c r="G36" s="154"/>
      <c r="H36" s="165"/>
      <c r="I36" s="749" t="str">
        <f t="shared" si="0"/>
        <v xml:space="preserve"> </v>
      </c>
      <c r="J36" s="750"/>
      <c r="K36" s="749" t="str">
        <f t="shared" si="1"/>
        <v xml:space="preserve"> </v>
      </c>
      <c r="L36" s="750"/>
      <c r="M36" s="749" t="str">
        <f t="shared" si="2"/>
        <v xml:space="preserve"> </v>
      </c>
      <c r="N36" s="751"/>
      <c r="O36" s="752"/>
      <c r="P36" s="753"/>
      <c r="Q36" s="754"/>
      <c r="R36" s="748"/>
      <c r="S36" s="749">
        <f t="shared" si="3"/>
        <v>0</v>
      </c>
      <c r="T36" s="751"/>
      <c r="U36" s="735" t="str">
        <f t="shared" si="4"/>
        <v xml:space="preserve"> </v>
      </c>
      <c r="V36" s="736"/>
    </row>
    <row r="37" spans="1:22" x14ac:dyDescent="0.2">
      <c r="A37" s="171"/>
      <c r="B37" s="266"/>
      <c r="C37" s="746"/>
      <c r="D37" s="747"/>
      <c r="E37" s="747"/>
      <c r="F37" s="748"/>
      <c r="G37" s="154"/>
      <c r="H37" s="165"/>
      <c r="I37" s="749" t="str">
        <f t="shared" si="0"/>
        <v xml:space="preserve"> </v>
      </c>
      <c r="J37" s="750"/>
      <c r="K37" s="749" t="str">
        <f t="shared" si="1"/>
        <v xml:space="preserve"> </v>
      </c>
      <c r="L37" s="750"/>
      <c r="M37" s="749" t="str">
        <f t="shared" si="2"/>
        <v xml:space="preserve"> </v>
      </c>
      <c r="N37" s="751"/>
      <c r="O37" s="752"/>
      <c r="P37" s="753"/>
      <c r="Q37" s="754"/>
      <c r="R37" s="748"/>
      <c r="S37" s="749">
        <f t="shared" si="3"/>
        <v>0</v>
      </c>
      <c r="T37" s="751"/>
      <c r="U37" s="735" t="str">
        <f t="shared" si="4"/>
        <v xml:space="preserve"> </v>
      </c>
      <c r="V37" s="736"/>
    </row>
    <row r="38" spans="1:22" x14ac:dyDescent="0.2">
      <c r="A38" s="171"/>
      <c r="B38" s="266"/>
      <c r="C38" s="746"/>
      <c r="D38" s="747"/>
      <c r="E38" s="747"/>
      <c r="F38" s="748"/>
      <c r="G38" s="154"/>
      <c r="H38" s="165"/>
      <c r="I38" s="749" t="str">
        <f t="shared" si="0"/>
        <v xml:space="preserve"> </v>
      </c>
      <c r="J38" s="750"/>
      <c r="K38" s="749" t="str">
        <f t="shared" si="1"/>
        <v xml:space="preserve"> </v>
      </c>
      <c r="L38" s="750"/>
      <c r="M38" s="749" t="str">
        <f t="shared" si="2"/>
        <v xml:space="preserve"> </v>
      </c>
      <c r="N38" s="751"/>
      <c r="O38" s="752"/>
      <c r="P38" s="753"/>
      <c r="Q38" s="754"/>
      <c r="R38" s="748"/>
      <c r="S38" s="749">
        <f t="shared" si="3"/>
        <v>0</v>
      </c>
      <c r="T38" s="751"/>
      <c r="U38" s="735" t="str">
        <f t="shared" si="4"/>
        <v xml:space="preserve"> </v>
      </c>
      <c r="V38" s="736"/>
    </row>
    <row r="39" spans="1:22" x14ac:dyDescent="0.2">
      <c r="A39" s="171"/>
      <c r="B39" s="266"/>
      <c r="C39" s="746"/>
      <c r="D39" s="747"/>
      <c r="E39" s="747"/>
      <c r="F39" s="748"/>
      <c r="G39" s="154"/>
      <c r="H39" s="165"/>
      <c r="I39" s="749" t="str">
        <f t="shared" si="0"/>
        <v xml:space="preserve"> </v>
      </c>
      <c r="J39" s="750"/>
      <c r="K39" s="749" t="str">
        <f t="shared" si="1"/>
        <v xml:space="preserve"> </v>
      </c>
      <c r="L39" s="750"/>
      <c r="M39" s="749" t="str">
        <f t="shared" si="2"/>
        <v xml:space="preserve"> </v>
      </c>
      <c r="N39" s="751"/>
      <c r="O39" s="752"/>
      <c r="P39" s="753"/>
      <c r="Q39" s="754"/>
      <c r="R39" s="748"/>
      <c r="S39" s="749">
        <f t="shared" si="3"/>
        <v>0</v>
      </c>
      <c r="T39" s="751"/>
      <c r="U39" s="735" t="str">
        <f t="shared" si="4"/>
        <v xml:space="preserve"> </v>
      </c>
      <c r="V39" s="736"/>
    </row>
    <row r="40" spans="1:22" x14ac:dyDescent="0.2">
      <c r="A40" s="172"/>
      <c r="B40" s="267"/>
      <c r="C40" s="737"/>
      <c r="D40" s="738"/>
      <c r="E40" s="738"/>
      <c r="F40" s="739"/>
      <c r="G40" s="155"/>
      <c r="H40" s="166"/>
      <c r="I40" s="740" t="str">
        <f t="shared" si="0"/>
        <v xml:space="preserve"> </v>
      </c>
      <c r="J40" s="741"/>
      <c r="K40" s="740" t="str">
        <f t="shared" si="1"/>
        <v xml:space="preserve"> </v>
      </c>
      <c r="L40" s="741"/>
      <c r="M40" s="740" t="str">
        <f t="shared" si="2"/>
        <v xml:space="preserve"> </v>
      </c>
      <c r="N40" s="742"/>
      <c r="O40" s="743"/>
      <c r="P40" s="744"/>
      <c r="Q40" s="745"/>
      <c r="R40" s="739"/>
      <c r="S40" s="740">
        <f t="shared" si="3"/>
        <v>0</v>
      </c>
      <c r="T40" s="742"/>
      <c r="U40" s="735" t="str">
        <f t="shared" si="4"/>
        <v xml:space="preserve"> </v>
      </c>
      <c r="V40" s="736"/>
    </row>
    <row r="41" spans="1:22" ht="15.75" thickBot="1" x14ac:dyDescent="0.25">
      <c r="A41" s="173"/>
      <c r="B41" s="268"/>
      <c r="C41" s="732"/>
      <c r="D41" s="733"/>
      <c r="E41" s="733"/>
      <c r="F41" s="727"/>
      <c r="G41" s="156"/>
      <c r="H41" s="167"/>
      <c r="I41" s="728" t="str">
        <f t="shared" si="0"/>
        <v xml:space="preserve"> </v>
      </c>
      <c r="J41" s="734"/>
      <c r="K41" s="728" t="str">
        <f t="shared" si="1"/>
        <v xml:space="preserve"> </v>
      </c>
      <c r="L41" s="734"/>
      <c r="M41" s="728" t="str">
        <f t="shared" si="2"/>
        <v xml:space="preserve"> </v>
      </c>
      <c r="N41" s="729"/>
      <c r="O41" s="724"/>
      <c r="P41" s="725"/>
      <c r="Q41" s="726"/>
      <c r="R41" s="727"/>
      <c r="S41" s="728">
        <f t="shared" si="3"/>
        <v>0</v>
      </c>
      <c r="T41" s="729"/>
      <c r="U41" s="730" t="str">
        <f t="shared" si="4"/>
        <v xml:space="preserve"> </v>
      </c>
      <c r="V41" s="731"/>
    </row>
    <row r="42" spans="1:22" ht="16.5" thickTop="1" thickBot="1" x14ac:dyDescent="0.25">
      <c r="A42" s="720" t="s">
        <v>190</v>
      </c>
      <c r="B42" s="721"/>
      <c r="C42" s="721"/>
      <c r="D42" s="721"/>
      <c r="E42" s="721"/>
      <c r="F42" s="721"/>
      <c r="G42" s="721"/>
      <c r="H42" s="785"/>
      <c r="I42" s="138"/>
      <c r="J42" s="138"/>
      <c r="K42" s="718" t="s">
        <v>246</v>
      </c>
      <c r="L42" s="718"/>
      <c r="M42" s="718"/>
      <c r="N42" s="718"/>
      <c r="O42" s="718"/>
      <c r="P42" s="718"/>
      <c r="Q42" s="718"/>
      <c r="R42" s="718"/>
      <c r="S42" s="718"/>
      <c r="T42" s="719"/>
      <c r="U42" s="722">
        <f>SUM(U29:U41)</f>
        <v>0</v>
      </c>
      <c r="V42" s="723"/>
    </row>
    <row r="43" spans="1:22" ht="15.75" thickTop="1" x14ac:dyDescent="0.2">
      <c r="A43" s="113" t="s">
        <v>279</v>
      </c>
      <c r="B43" s="7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11" t="s">
        <v>270</v>
      </c>
      <c r="O43" s="39"/>
      <c r="P43" s="39"/>
      <c r="Q43" s="39"/>
      <c r="R43" s="39"/>
      <c r="S43" s="39"/>
      <c r="T43" s="39"/>
      <c r="U43" s="39"/>
      <c r="V43" s="39"/>
    </row>
    <row r="44" spans="1:22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</sheetData>
  <sheetProtection password="808C" sheet="1" objects="1" scenarios="1"/>
  <mergeCells count="124">
    <mergeCell ref="C41:F41"/>
    <mergeCell ref="I41:J41"/>
    <mergeCell ref="K41:L41"/>
    <mergeCell ref="K42:T42"/>
    <mergeCell ref="M41:N41"/>
    <mergeCell ref="A42:H42"/>
    <mergeCell ref="U42:V42"/>
    <mergeCell ref="O41:P41"/>
    <mergeCell ref="Q41:R41"/>
    <mergeCell ref="S41:T41"/>
    <mergeCell ref="U41:V41"/>
    <mergeCell ref="O40:P40"/>
    <mergeCell ref="Q40:R40"/>
    <mergeCell ref="S40:T40"/>
    <mergeCell ref="U40:V40"/>
    <mergeCell ref="C40:F40"/>
    <mergeCell ref="I40:J40"/>
    <mergeCell ref="K40:L40"/>
    <mergeCell ref="M40:N40"/>
    <mergeCell ref="O39:P39"/>
    <mergeCell ref="Q39:R39"/>
    <mergeCell ref="S39:T39"/>
    <mergeCell ref="U39:V39"/>
    <mergeCell ref="C39:F39"/>
    <mergeCell ref="I39:J39"/>
    <mergeCell ref="K39:L39"/>
    <mergeCell ref="M39:N39"/>
    <mergeCell ref="O38:P38"/>
    <mergeCell ref="Q38:R38"/>
    <mergeCell ref="S38:T38"/>
    <mergeCell ref="U38:V38"/>
    <mergeCell ref="C38:F38"/>
    <mergeCell ref="I38:J38"/>
    <mergeCell ref="K38:L38"/>
    <mergeCell ref="M38:N38"/>
    <mergeCell ref="O37:P37"/>
    <mergeCell ref="Q37:R37"/>
    <mergeCell ref="S37:T37"/>
    <mergeCell ref="U37:V37"/>
    <mergeCell ref="C37:F37"/>
    <mergeCell ref="I37:J37"/>
    <mergeCell ref="K37:L37"/>
    <mergeCell ref="M37:N37"/>
    <mergeCell ref="O36:P36"/>
    <mergeCell ref="Q36:R36"/>
    <mergeCell ref="S36:T36"/>
    <mergeCell ref="U36:V36"/>
    <mergeCell ref="C36:F36"/>
    <mergeCell ref="I36:J36"/>
    <mergeCell ref="K36:L36"/>
    <mergeCell ref="M36:N36"/>
    <mergeCell ref="O35:P35"/>
    <mergeCell ref="Q35:R35"/>
    <mergeCell ref="S35:T35"/>
    <mergeCell ref="U35:V35"/>
    <mergeCell ref="C35:F35"/>
    <mergeCell ref="I35:J35"/>
    <mergeCell ref="K35:L35"/>
    <mergeCell ref="M35:N35"/>
    <mergeCell ref="O34:P34"/>
    <mergeCell ref="Q34:R34"/>
    <mergeCell ref="S34:T34"/>
    <mergeCell ref="U34:V34"/>
    <mergeCell ref="C34:F34"/>
    <mergeCell ref="I34:J34"/>
    <mergeCell ref="K34:L34"/>
    <mergeCell ref="M34:N34"/>
    <mergeCell ref="O33:P33"/>
    <mergeCell ref="Q33:R33"/>
    <mergeCell ref="S33:T33"/>
    <mergeCell ref="U33:V33"/>
    <mergeCell ref="C33:F33"/>
    <mergeCell ref="I33:J33"/>
    <mergeCell ref="K33:L33"/>
    <mergeCell ref="M33:N33"/>
    <mergeCell ref="O32:P32"/>
    <mergeCell ref="Q32:R32"/>
    <mergeCell ref="S32:T32"/>
    <mergeCell ref="U32:V32"/>
    <mergeCell ref="C32:F32"/>
    <mergeCell ref="I32:J32"/>
    <mergeCell ref="K32:L32"/>
    <mergeCell ref="M32:N32"/>
    <mergeCell ref="O31:P31"/>
    <mergeCell ref="Q31:R31"/>
    <mergeCell ref="S31:T31"/>
    <mergeCell ref="U31:V31"/>
    <mergeCell ref="C31:F31"/>
    <mergeCell ref="I31:J31"/>
    <mergeCell ref="K31:L31"/>
    <mergeCell ref="M31:N31"/>
    <mergeCell ref="O30:P30"/>
    <mergeCell ref="Q30:R30"/>
    <mergeCell ref="S30:T30"/>
    <mergeCell ref="U30:V30"/>
    <mergeCell ref="C30:F30"/>
    <mergeCell ref="I30:J30"/>
    <mergeCell ref="K30:L30"/>
    <mergeCell ref="M30:N30"/>
    <mergeCell ref="O29:P29"/>
    <mergeCell ref="Q29:R29"/>
    <mergeCell ref="S29:T29"/>
    <mergeCell ref="U29:V29"/>
    <mergeCell ref="M27:N27"/>
    <mergeCell ref="C29:F29"/>
    <mergeCell ref="I29:J29"/>
    <mergeCell ref="K29:L29"/>
    <mergeCell ref="M29:N29"/>
    <mergeCell ref="K27:L27"/>
    <mergeCell ref="M17:V17"/>
    <mergeCell ref="M24:N24"/>
    <mergeCell ref="M25:N25"/>
    <mergeCell ref="M26:N26"/>
    <mergeCell ref="U24:V24"/>
    <mergeCell ref="U6:V6"/>
    <mergeCell ref="M15:V15"/>
    <mergeCell ref="M16:V16"/>
    <mergeCell ref="D8:K8"/>
    <mergeCell ref="D9:K9"/>
    <mergeCell ref="D10:K10"/>
    <mergeCell ref="M8:O8"/>
    <mergeCell ref="D11:K11"/>
    <mergeCell ref="M14:V14"/>
    <mergeCell ref="N13:V13"/>
  </mergeCells>
  <phoneticPr fontId="9" type="noConversion"/>
  <printOptions horizontalCentered="1" verticalCentered="1"/>
  <pageMargins left="0.2" right="0.2" top="0" bottom="0" header="0" footer="0"/>
  <pageSetup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autoPageBreaks="0"/>
  </sheetPr>
  <dimension ref="A6:U57"/>
  <sheetViews>
    <sheetView showGridLines="0" showRowColHeaders="0" showZeros="0" topLeftCell="A40" zoomScaleNormal="100" workbookViewId="0">
      <selection activeCell="J57" sqref="J57"/>
    </sheetView>
  </sheetViews>
  <sheetFormatPr defaultColWidth="4.77734375" defaultRowHeight="15" x14ac:dyDescent="0.2"/>
  <cols>
    <col min="1" max="2" width="4.77734375" customWidth="1"/>
    <col min="3" max="3" width="2.88671875" customWidth="1"/>
    <col min="4" max="6" width="4.77734375" customWidth="1"/>
    <col min="7" max="7" width="6.21875" customWidth="1"/>
    <col min="8" max="11" width="4.77734375" customWidth="1"/>
    <col min="12" max="12" width="4.33203125" customWidth="1"/>
    <col min="13" max="13" width="7" customWidth="1"/>
    <col min="14" max="14" width="3.88671875" customWidth="1"/>
    <col min="15" max="15" width="4.77734375" customWidth="1"/>
    <col min="16" max="16" width="6.44140625" customWidth="1"/>
    <col min="17" max="17" width="4.77734375" customWidth="1"/>
    <col min="18" max="18" width="5.77734375" customWidth="1"/>
    <col min="19" max="20" width="4.77734375" customWidth="1"/>
    <col min="21" max="21" width="9.88671875" customWidth="1"/>
  </cols>
  <sheetData>
    <row r="6" spans="1:18" ht="20.25" x14ac:dyDescent="0.3">
      <c r="A6" s="591" t="s">
        <v>99</v>
      </c>
      <c r="B6" s="591"/>
      <c r="C6" s="591"/>
      <c r="D6" s="592"/>
      <c r="E6" s="592"/>
      <c r="F6" s="592"/>
      <c r="O6" s="805" t="s">
        <v>20</v>
      </c>
      <c r="P6" s="805"/>
      <c r="Q6" s="776">
        <f>'BDC 121W'!N6</f>
        <v>0</v>
      </c>
      <c r="R6" s="776"/>
    </row>
    <row r="7" spans="1:18" ht="3" customHeight="1" thickBot="1" x14ac:dyDescent="0.25"/>
    <row r="8" spans="1:18" ht="15.75" customHeight="1" thickTop="1" x14ac:dyDescent="0.2">
      <c r="A8" s="305" t="s">
        <v>209</v>
      </c>
      <c r="B8" s="186"/>
      <c r="C8" s="186"/>
      <c r="D8" s="784">
        <f>'BDC 121W'!E8</f>
        <v>0</v>
      </c>
      <c r="E8" s="784"/>
      <c r="F8" s="784"/>
      <c r="G8" s="784"/>
      <c r="H8" s="784"/>
      <c r="I8" s="306"/>
      <c r="J8" s="307" t="s">
        <v>210</v>
      </c>
      <c r="K8" s="784"/>
      <c r="L8" s="784"/>
      <c r="M8" s="784"/>
      <c r="N8" s="308"/>
      <c r="O8" s="186"/>
      <c r="P8" s="307" t="s">
        <v>0</v>
      </c>
      <c r="Q8" s="825">
        <f>'BDC 121W'!N8</f>
        <v>0</v>
      </c>
      <c r="R8" s="826"/>
    </row>
    <row r="9" spans="1:18" ht="15.75" customHeight="1" x14ac:dyDescent="0.2">
      <c r="A9" s="309" t="s">
        <v>211</v>
      </c>
      <c r="D9" s="597">
        <f>'BDC 121W'!E9</f>
        <v>0</v>
      </c>
      <c r="E9" s="597"/>
      <c r="F9" s="597"/>
      <c r="G9" s="597"/>
      <c r="H9" s="597"/>
      <c r="I9" s="310"/>
      <c r="J9" s="311" t="s">
        <v>212</v>
      </c>
      <c r="K9" s="311"/>
      <c r="M9" s="679"/>
      <c r="N9" s="679"/>
      <c r="O9" s="59"/>
      <c r="P9" s="39"/>
      <c r="Q9" s="304"/>
      <c r="R9" s="312"/>
    </row>
    <row r="10" spans="1:18" ht="15.75" customHeight="1" x14ac:dyDescent="0.2">
      <c r="A10" s="309"/>
      <c r="D10" s="597">
        <f>'BDC 121W'!E10</f>
        <v>0</v>
      </c>
      <c r="E10" s="597"/>
      <c r="F10" s="597"/>
      <c r="G10" s="597"/>
      <c r="H10" s="597"/>
      <c r="I10" s="310"/>
      <c r="J10" s="311" t="s">
        <v>212</v>
      </c>
      <c r="K10" s="311"/>
      <c r="M10" s="597"/>
      <c r="N10" s="597"/>
      <c r="O10" s="313"/>
      <c r="P10" s="314"/>
      <c r="Q10" s="314"/>
      <c r="R10" s="315"/>
    </row>
    <row r="11" spans="1:18" ht="15.75" customHeight="1" x14ac:dyDescent="0.2">
      <c r="A11" s="309" t="s">
        <v>213</v>
      </c>
      <c r="D11" s="679">
        <f>'BDC 121W'!E11</f>
        <v>0</v>
      </c>
      <c r="E11" s="679"/>
      <c r="F11" s="679"/>
      <c r="G11" s="679"/>
      <c r="H11" s="679"/>
      <c r="I11" s="310"/>
      <c r="J11" s="311" t="s">
        <v>214</v>
      </c>
      <c r="K11" s="311"/>
      <c r="M11" s="597"/>
      <c r="N11" s="597"/>
      <c r="O11" s="59"/>
      <c r="P11" s="679"/>
      <c r="Q11" s="679"/>
      <c r="R11" s="316"/>
    </row>
    <row r="12" spans="1:18" ht="3.75" customHeight="1" thickBot="1" x14ac:dyDescent="0.25">
      <c r="A12" s="317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9"/>
    </row>
    <row r="13" spans="1:18" ht="16.5" customHeight="1" thickTop="1" x14ac:dyDescent="0.2">
      <c r="A13" s="810" t="s">
        <v>240</v>
      </c>
      <c r="B13" s="822"/>
      <c r="C13" s="822"/>
      <c r="D13" s="822"/>
      <c r="E13" s="822"/>
      <c r="F13" s="811"/>
      <c r="G13" s="811"/>
      <c r="H13" s="811"/>
      <c r="I13" s="811"/>
      <c r="J13" s="811"/>
      <c r="K13" s="811"/>
      <c r="L13" s="811"/>
      <c r="M13" s="811"/>
      <c r="N13" s="824" t="s">
        <v>215</v>
      </c>
      <c r="O13" s="824"/>
      <c r="P13" s="827"/>
      <c r="Q13" s="827"/>
      <c r="R13" s="828"/>
    </row>
    <row r="14" spans="1:18" x14ac:dyDescent="0.2">
      <c r="A14" s="220"/>
      <c r="B14" s="124"/>
      <c r="C14" s="124"/>
      <c r="D14" s="130" t="s">
        <v>130</v>
      </c>
      <c r="E14" s="821"/>
      <c r="F14" s="821"/>
      <c r="G14" s="821"/>
      <c r="H14" s="821"/>
      <c r="I14" s="821"/>
      <c r="J14" s="821"/>
      <c r="K14" s="821"/>
      <c r="L14" s="124"/>
      <c r="M14" s="124"/>
      <c r="N14" s="124"/>
      <c r="O14" s="124"/>
      <c r="P14" s="124"/>
      <c r="Q14" s="124"/>
      <c r="R14" s="321"/>
    </row>
    <row r="15" spans="1:18" x14ac:dyDescent="0.2">
      <c r="A15" s="220"/>
      <c r="B15" s="124"/>
      <c r="C15" s="124"/>
      <c r="D15" s="130" t="s">
        <v>131</v>
      </c>
      <c r="E15" s="597"/>
      <c r="F15" s="597"/>
      <c r="G15" s="597"/>
      <c r="H15" s="597"/>
      <c r="I15" s="597"/>
      <c r="J15" s="597"/>
      <c r="K15" s="597"/>
      <c r="L15" s="124"/>
      <c r="M15" s="124"/>
      <c r="N15" s="124"/>
      <c r="O15" s="816" t="s">
        <v>100</v>
      </c>
      <c r="P15" s="816"/>
      <c r="Q15" s="816" t="s">
        <v>101</v>
      </c>
      <c r="R15" s="823"/>
    </row>
    <row r="16" spans="1:18" x14ac:dyDescent="0.2">
      <c r="A16" s="220"/>
      <c r="B16" s="124"/>
      <c r="C16" s="124"/>
      <c r="D16" s="130" t="s">
        <v>132</v>
      </c>
      <c r="E16" s="597"/>
      <c r="F16" s="597"/>
      <c r="G16" s="597"/>
      <c r="H16" s="597"/>
      <c r="I16" s="597"/>
      <c r="J16" s="597"/>
      <c r="K16" s="597"/>
      <c r="L16" s="124"/>
      <c r="M16" s="124"/>
      <c r="N16" s="124"/>
      <c r="O16" s="816" t="s">
        <v>102</v>
      </c>
      <c r="P16" s="816"/>
      <c r="Q16" s="816" t="s">
        <v>102</v>
      </c>
      <c r="R16" s="823"/>
    </row>
    <row r="17" spans="1:21" ht="3.75" customHeight="1" thickBot="1" x14ac:dyDescent="0.25">
      <c r="A17" s="31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9"/>
    </row>
    <row r="18" spans="1:21" ht="17.25" customHeight="1" thickTop="1" thickBot="1" x14ac:dyDescent="0.25">
      <c r="A18" s="808" t="s">
        <v>216</v>
      </c>
      <c r="B18" s="809"/>
      <c r="C18" s="809"/>
      <c r="D18" s="809"/>
      <c r="E18" s="809"/>
      <c r="F18" s="809"/>
      <c r="G18" s="809"/>
      <c r="H18" s="809"/>
      <c r="I18" s="809"/>
      <c r="J18" s="809"/>
      <c r="K18" s="323"/>
      <c r="L18" s="323"/>
      <c r="M18" s="323"/>
      <c r="N18" s="324"/>
      <c r="O18" s="806"/>
      <c r="P18" s="807"/>
      <c r="Q18" s="806"/>
      <c r="R18" s="807"/>
    </row>
    <row r="19" spans="1:21" ht="16.5" customHeight="1" thickTop="1" x14ac:dyDescent="0.2">
      <c r="A19" s="810" t="s">
        <v>241</v>
      </c>
      <c r="B19" s="811"/>
      <c r="C19" s="811"/>
      <c r="D19" s="811"/>
      <c r="E19" s="811"/>
      <c r="F19" s="811"/>
      <c r="G19" s="811"/>
      <c r="H19" s="320"/>
      <c r="I19" s="325" t="s">
        <v>103</v>
      </c>
      <c r="J19" s="812" t="s">
        <v>104</v>
      </c>
      <c r="K19" s="813"/>
      <c r="L19" s="812" t="s">
        <v>105</v>
      </c>
      <c r="M19" s="814"/>
      <c r="N19" s="815"/>
      <c r="R19" s="326"/>
    </row>
    <row r="20" spans="1:21" ht="16.5" customHeight="1" x14ac:dyDescent="0.2">
      <c r="A20" s="327"/>
      <c r="B20" s="56" t="s">
        <v>217</v>
      </c>
      <c r="C20" s="124"/>
      <c r="D20" s="124"/>
      <c r="E20" s="124"/>
      <c r="F20" s="124"/>
      <c r="G20" s="124"/>
      <c r="H20" s="124"/>
      <c r="I20" s="361"/>
      <c r="J20" s="818"/>
      <c r="K20" s="819"/>
      <c r="L20" s="787">
        <f t="shared" ref="L20:L30" si="0">(J20*$O$18)/100</f>
        <v>0</v>
      </c>
      <c r="M20" s="788"/>
      <c r="N20" s="789"/>
      <c r="R20" s="321"/>
      <c r="U20">
        <f t="shared" ref="U20:U30" si="1">IF(I20="*",L20,0)</f>
        <v>0</v>
      </c>
    </row>
    <row r="21" spans="1:21" ht="16.5" customHeight="1" x14ac:dyDescent="0.2">
      <c r="A21" s="327"/>
      <c r="B21" s="56" t="s">
        <v>218</v>
      </c>
      <c r="C21" s="124"/>
      <c r="D21" s="124"/>
      <c r="E21" s="124"/>
      <c r="F21" s="124"/>
      <c r="G21" s="124"/>
      <c r="H21" s="124"/>
      <c r="I21" s="328"/>
      <c r="J21" s="818"/>
      <c r="K21" s="819"/>
      <c r="L21" s="787">
        <f t="shared" si="0"/>
        <v>0</v>
      </c>
      <c r="M21" s="788"/>
      <c r="N21" s="789"/>
      <c r="R21" s="321"/>
      <c r="U21">
        <f t="shared" si="1"/>
        <v>0</v>
      </c>
    </row>
    <row r="22" spans="1:21" ht="16.5" customHeight="1" x14ac:dyDescent="0.2">
      <c r="A22" s="327"/>
      <c r="B22" s="56" t="s">
        <v>219</v>
      </c>
      <c r="C22" s="124"/>
      <c r="D22" s="124"/>
      <c r="E22" s="124"/>
      <c r="F22" s="124"/>
      <c r="G22" s="124"/>
      <c r="H22" s="124"/>
      <c r="I22" s="328"/>
      <c r="J22" s="818"/>
      <c r="K22" s="819"/>
      <c r="L22" s="787">
        <f t="shared" si="0"/>
        <v>0</v>
      </c>
      <c r="M22" s="788"/>
      <c r="N22" s="789"/>
      <c r="R22" s="321"/>
      <c r="U22">
        <f t="shared" si="1"/>
        <v>0</v>
      </c>
    </row>
    <row r="23" spans="1:21" ht="16.5" customHeight="1" x14ac:dyDescent="0.2">
      <c r="A23" s="327"/>
      <c r="B23" s="56" t="s">
        <v>220</v>
      </c>
      <c r="C23" s="124"/>
      <c r="D23" s="124"/>
      <c r="E23" s="124"/>
      <c r="F23" s="124"/>
      <c r="G23" s="124"/>
      <c r="H23" s="124"/>
      <c r="I23" s="328"/>
      <c r="J23" s="818"/>
      <c r="K23" s="819"/>
      <c r="L23" s="787">
        <f t="shared" si="0"/>
        <v>0</v>
      </c>
      <c r="M23" s="788"/>
      <c r="N23" s="789"/>
      <c r="R23" s="321"/>
      <c r="U23">
        <f t="shared" si="1"/>
        <v>0</v>
      </c>
    </row>
    <row r="24" spans="1:21" ht="16.5" customHeight="1" x14ac:dyDescent="0.2">
      <c r="A24" s="327"/>
      <c r="B24" s="56" t="s">
        <v>221</v>
      </c>
      <c r="C24" s="124"/>
      <c r="D24" s="124"/>
      <c r="E24" s="124"/>
      <c r="F24" s="124"/>
      <c r="G24" s="124"/>
      <c r="H24" s="124"/>
      <c r="I24" s="328"/>
      <c r="J24" s="818"/>
      <c r="K24" s="819"/>
      <c r="L24" s="787">
        <f t="shared" si="0"/>
        <v>0</v>
      </c>
      <c r="M24" s="788"/>
      <c r="N24" s="789"/>
      <c r="R24" s="321"/>
      <c r="U24">
        <f t="shared" si="1"/>
        <v>0</v>
      </c>
    </row>
    <row r="25" spans="1:21" ht="16.5" customHeight="1" x14ac:dyDescent="0.2">
      <c r="A25" s="327"/>
      <c r="B25" s="56" t="s">
        <v>222</v>
      </c>
      <c r="C25" s="124"/>
      <c r="D25" s="124"/>
      <c r="E25" s="124"/>
      <c r="F25" s="124"/>
      <c r="G25" s="124"/>
      <c r="H25" s="124"/>
      <c r="I25" s="328"/>
      <c r="J25" s="818"/>
      <c r="K25" s="819"/>
      <c r="L25" s="787">
        <f t="shared" si="0"/>
        <v>0</v>
      </c>
      <c r="M25" s="788"/>
      <c r="N25" s="789"/>
      <c r="R25" s="321"/>
      <c r="U25">
        <f t="shared" si="1"/>
        <v>0</v>
      </c>
    </row>
    <row r="26" spans="1:21" ht="16.5" customHeight="1" x14ac:dyDescent="0.2">
      <c r="A26" s="327"/>
      <c r="B26" s="56" t="s">
        <v>223</v>
      </c>
      <c r="C26" s="124"/>
      <c r="D26" s="124"/>
      <c r="E26" s="124"/>
      <c r="F26" s="124"/>
      <c r="G26" s="124"/>
      <c r="H26" s="124"/>
      <c r="I26" s="328"/>
      <c r="J26" s="818"/>
      <c r="K26" s="819"/>
      <c r="L26" s="787">
        <f t="shared" si="0"/>
        <v>0</v>
      </c>
      <c r="M26" s="788"/>
      <c r="N26" s="789"/>
      <c r="R26" s="321"/>
      <c r="U26">
        <f t="shared" si="1"/>
        <v>0</v>
      </c>
    </row>
    <row r="27" spans="1:21" ht="16.5" customHeight="1" x14ac:dyDescent="0.2">
      <c r="A27" s="220"/>
      <c r="B27" s="820"/>
      <c r="C27" s="820"/>
      <c r="D27" s="820"/>
      <c r="E27" s="820"/>
      <c r="F27" s="820"/>
      <c r="G27" s="820"/>
      <c r="H27" s="820"/>
      <c r="I27" s="328"/>
      <c r="J27" s="818"/>
      <c r="K27" s="819"/>
      <c r="L27" s="787">
        <f t="shared" si="0"/>
        <v>0</v>
      </c>
      <c r="M27" s="788"/>
      <c r="N27" s="789"/>
      <c r="R27" s="321"/>
      <c r="U27">
        <f t="shared" si="1"/>
        <v>0</v>
      </c>
    </row>
    <row r="28" spans="1:21" ht="16.5" customHeight="1" x14ac:dyDescent="0.2">
      <c r="A28" s="220"/>
      <c r="B28" s="817"/>
      <c r="C28" s="817"/>
      <c r="D28" s="817"/>
      <c r="E28" s="817"/>
      <c r="F28" s="817"/>
      <c r="G28" s="817"/>
      <c r="H28" s="817"/>
      <c r="I28" s="328"/>
      <c r="J28" s="818"/>
      <c r="K28" s="819"/>
      <c r="L28" s="787">
        <f t="shared" si="0"/>
        <v>0</v>
      </c>
      <c r="M28" s="788"/>
      <c r="N28" s="789"/>
      <c r="R28" s="321"/>
      <c r="U28">
        <f t="shared" si="1"/>
        <v>0</v>
      </c>
    </row>
    <row r="29" spans="1:21" ht="16.5" customHeight="1" x14ac:dyDescent="0.2">
      <c r="A29" s="220"/>
      <c r="B29" s="817"/>
      <c r="C29" s="817"/>
      <c r="D29" s="817"/>
      <c r="E29" s="817"/>
      <c r="F29" s="817"/>
      <c r="G29" s="817"/>
      <c r="H29" s="817"/>
      <c r="I29" s="328"/>
      <c r="J29" s="818"/>
      <c r="K29" s="819"/>
      <c r="L29" s="787">
        <f t="shared" si="0"/>
        <v>0</v>
      </c>
      <c r="M29" s="788"/>
      <c r="N29" s="789"/>
      <c r="R29" s="321"/>
      <c r="U29">
        <f t="shared" si="1"/>
        <v>0</v>
      </c>
    </row>
    <row r="30" spans="1:21" ht="16.5" customHeight="1" thickBot="1" x14ac:dyDescent="0.25">
      <c r="A30" s="220"/>
      <c r="B30" s="817"/>
      <c r="C30" s="817"/>
      <c r="D30" s="817"/>
      <c r="E30" s="817"/>
      <c r="F30" s="817"/>
      <c r="G30" s="817"/>
      <c r="H30" s="817"/>
      <c r="I30" s="328"/>
      <c r="J30" s="818"/>
      <c r="K30" s="819"/>
      <c r="L30" s="787">
        <f t="shared" si="0"/>
        <v>0</v>
      </c>
      <c r="M30" s="788"/>
      <c r="N30" s="789"/>
      <c r="R30" s="319"/>
      <c r="U30">
        <f t="shared" si="1"/>
        <v>0</v>
      </c>
    </row>
    <row r="31" spans="1:21" ht="16.5" customHeight="1" thickTop="1" x14ac:dyDescent="0.2">
      <c r="A31" s="329" t="s">
        <v>224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799">
        <f>SUM(L20:N30)</f>
        <v>0</v>
      </c>
      <c r="M31" s="799"/>
      <c r="N31" s="800"/>
      <c r="O31" s="803">
        <f>$L$31</f>
        <v>0</v>
      </c>
      <c r="P31" s="804"/>
      <c r="Q31" s="797"/>
      <c r="R31" s="798"/>
      <c r="U31">
        <f>SUM(U20:U30)</f>
        <v>0</v>
      </c>
    </row>
    <row r="32" spans="1:21" ht="3" customHeight="1" thickBot="1" x14ac:dyDescent="0.25">
      <c r="A32" s="3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318"/>
      <c r="M32" s="318"/>
      <c r="N32" s="319"/>
      <c r="O32" s="435"/>
      <c r="P32" s="436"/>
      <c r="Q32" s="801"/>
      <c r="R32" s="802"/>
    </row>
    <row r="33" spans="1:18" ht="15.75" thickTop="1" x14ac:dyDescent="0.2">
      <c r="A33" s="832" t="s">
        <v>225</v>
      </c>
      <c r="B33" s="833"/>
      <c r="C33" s="834"/>
      <c r="D33" s="834"/>
      <c r="E33" s="834"/>
      <c r="F33" s="834"/>
      <c r="G33" s="834"/>
      <c r="H33" s="63"/>
      <c r="I33" s="63"/>
      <c r="J33" s="63"/>
      <c r="K33" s="63"/>
      <c r="L33" s="320"/>
      <c r="M33" s="320"/>
      <c r="N33" s="331"/>
      <c r="O33" s="186"/>
      <c r="P33" s="186"/>
      <c r="Q33" s="186"/>
      <c r="R33" s="326"/>
    </row>
    <row r="34" spans="1:18" x14ac:dyDescent="0.2">
      <c r="A34" s="220"/>
      <c r="B34" s="794" t="s">
        <v>242</v>
      </c>
      <c r="C34" s="794"/>
      <c r="D34" s="794"/>
      <c r="E34" s="794"/>
      <c r="F34" s="794"/>
      <c r="G34" s="794"/>
      <c r="H34" s="794"/>
      <c r="I34" s="303"/>
      <c r="J34" s="124"/>
      <c r="K34" s="303"/>
      <c r="L34" s="332"/>
      <c r="M34" s="333"/>
      <c r="N34" s="334" t="s">
        <v>106</v>
      </c>
      <c r="O34" s="124"/>
      <c r="P34" s="124"/>
      <c r="Q34" s="124"/>
      <c r="R34" s="321"/>
    </row>
    <row r="35" spans="1:18" x14ac:dyDescent="0.2">
      <c r="A35" s="220"/>
      <c r="B35" s="140" t="s">
        <v>226</v>
      </c>
      <c r="C35" s="303"/>
      <c r="D35" s="303"/>
      <c r="E35" s="303"/>
      <c r="F35" s="303"/>
      <c r="G35" s="303"/>
      <c r="H35" s="303"/>
      <c r="I35" s="303"/>
      <c r="J35" s="124"/>
      <c r="K35" s="303"/>
      <c r="L35" s="332"/>
      <c r="M35" s="333"/>
      <c r="N35" s="334" t="s">
        <v>106</v>
      </c>
      <c r="O35" s="124"/>
      <c r="P35" s="124"/>
      <c r="Q35" s="124"/>
      <c r="R35" s="321"/>
    </row>
    <row r="36" spans="1:18" x14ac:dyDescent="0.2">
      <c r="A36" s="220"/>
      <c r="B36" s="140" t="s">
        <v>243</v>
      </c>
      <c r="C36" s="303"/>
      <c r="D36" s="303"/>
      <c r="E36" s="303"/>
      <c r="F36" s="303"/>
      <c r="G36" s="303"/>
      <c r="H36" s="303"/>
      <c r="I36" s="303"/>
      <c r="J36" s="124"/>
      <c r="K36" s="303"/>
      <c r="L36" s="332"/>
      <c r="M36" s="333"/>
      <c r="N36" s="334" t="s">
        <v>106</v>
      </c>
      <c r="O36" s="124"/>
      <c r="P36" s="124"/>
      <c r="Q36" s="124"/>
      <c r="R36" s="321"/>
    </row>
    <row r="37" spans="1:18" x14ac:dyDescent="0.2">
      <c r="A37" s="220"/>
      <c r="B37" s="140" t="s">
        <v>244</v>
      </c>
      <c r="C37" s="303"/>
      <c r="D37" s="303"/>
      <c r="E37" s="303"/>
      <c r="F37" s="303"/>
      <c r="G37" s="303"/>
      <c r="H37" s="303"/>
      <c r="I37" s="303"/>
      <c r="J37" s="124"/>
      <c r="K37" s="303"/>
      <c r="L37" s="332"/>
      <c r="M37" s="333"/>
      <c r="N37" s="334" t="s">
        <v>106</v>
      </c>
      <c r="O37" s="124"/>
      <c r="P37" s="124"/>
      <c r="Q37" s="124"/>
      <c r="R37" s="321"/>
    </row>
    <row r="38" spans="1:18" x14ac:dyDescent="0.2">
      <c r="A38" s="220"/>
      <c r="B38" s="794" t="s">
        <v>227</v>
      </c>
      <c r="C38" s="794"/>
      <c r="D38" s="794"/>
      <c r="E38" s="794"/>
      <c r="F38" s="303"/>
      <c r="G38" s="335" t="s">
        <v>228</v>
      </c>
      <c r="H38" s="606"/>
      <c r="I38" s="606"/>
      <c r="J38" s="124"/>
      <c r="K38" s="303"/>
      <c r="L38" s="332"/>
      <c r="M38" s="333"/>
      <c r="N38" s="334" t="s">
        <v>106</v>
      </c>
      <c r="O38" s="124"/>
      <c r="P38" s="124"/>
      <c r="Q38" s="124"/>
      <c r="R38" s="321"/>
    </row>
    <row r="39" spans="1:18" x14ac:dyDescent="0.2">
      <c r="A39" s="220"/>
      <c r="B39" s="140" t="s">
        <v>229</v>
      </c>
      <c r="C39" s="336"/>
      <c r="D39" s="336"/>
      <c r="E39" s="336"/>
      <c r="F39" s="303"/>
      <c r="G39" s="303"/>
      <c r="H39" s="303"/>
      <c r="I39" s="303"/>
      <c r="J39" s="124"/>
      <c r="K39" s="303"/>
      <c r="L39" s="332"/>
      <c r="M39" s="333"/>
      <c r="N39" s="334" t="s">
        <v>106</v>
      </c>
      <c r="O39" s="124"/>
      <c r="P39" s="124"/>
      <c r="Q39" s="124"/>
      <c r="R39" s="321"/>
    </row>
    <row r="40" spans="1:18" x14ac:dyDescent="0.2">
      <c r="A40" s="220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321"/>
    </row>
    <row r="41" spans="1:18" x14ac:dyDescent="0.2">
      <c r="A41" s="337" t="s">
        <v>230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321"/>
    </row>
    <row r="42" spans="1:18" ht="15.75" thickBot="1" x14ac:dyDescent="0.25">
      <c r="A42" s="309" t="s">
        <v>231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321"/>
    </row>
    <row r="43" spans="1:18" ht="15.75" thickTop="1" x14ac:dyDescent="0.2">
      <c r="A43" s="309" t="s">
        <v>231</v>
      </c>
      <c r="C43" s="124"/>
      <c r="D43" s="124"/>
      <c r="E43" s="124"/>
      <c r="F43" s="124"/>
      <c r="G43" s="124"/>
      <c r="H43" s="124"/>
      <c r="J43" s="831">
        <f>$O$18+$U$31</f>
        <v>0</v>
      </c>
      <c r="K43" s="831"/>
      <c r="L43" s="322" t="s">
        <v>232</v>
      </c>
      <c r="M43" s="338">
        <f>SUM(M34:M39)</f>
        <v>0</v>
      </c>
      <c r="N43" s="322" t="s">
        <v>107</v>
      </c>
      <c r="O43" s="790">
        <f>$J$43*($M$43/100)</f>
        <v>0</v>
      </c>
      <c r="P43" s="791"/>
      <c r="Q43" s="797"/>
      <c r="R43" s="798"/>
    </row>
    <row r="44" spans="1:18" ht="3" customHeight="1" thickBot="1" x14ac:dyDescent="0.25">
      <c r="A44" s="317"/>
      <c r="O44" s="792"/>
      <c r="P44" s="793"/>
      <c r="Q44" s="792"/>
      <c r="R44" s="793"/>
    </row>
    <row r="45" spans="1:18" ht="17.25" customHeight="1" thickTop="1" thickBot="1" x14ac:dyDescent="0.25">
      <c r="A45" s="808" t="s">
        <v>233</v>
      </c>
      <c r="B45" s="809"/>
      <c r="C45" s="809"/>
      <c r="D45" s="809"/>
      <c r="E45" s="809"/>
      <c r="F45" s="809"/>
      <c r="G45" s="809"/>
      <c r="H45" s="809"/>
      <c r="I45" s="809"/>
      <c r="J45" s="809"/>
      <c r="K45" s="323"/>
      <c r="L45" s="323"/>
      <c r="M45" s="323"/>
      <c r="N45" s="339" t="s">
        <v>234</v>
      </c>
      <c r="O45" s="795">
        <f>IF($O$18=0,0,+$O$18+$O$31+$O$43)</f>
        <v>0</v>
      </c>
      <c r="P45" s="796"/>
      <c r="Q45" s="801"/>
      <c r="R45" s="802"/>
    </row>
    <row r="46" spans="1:18" ht="15.75" thickTop="1" x14ac:dyDescent="0.2">
      <c r="A46" s="829" t="s">
        <v>235</v>
      </c>
      <c r="B46" s="830"/>
      <c r="C46" s="830"/>
      <c r="D46" s="830"/>
      <c r="E46" s="830"/>
      <c r="F46" s="830"/>
      <c r="G46" s="830"/>
      <c r="H46" s="830"/>
      <c r="I46" s="830"/>
      <c r="J46" s="830"/>
      <c r="K46" s="63"/>
      <c r="L46" s="63"/>
      <c r="M46" s="63"/>
      <c r="N46" s="63"/>
      <c r="O46" s="63"/>
      <c r="P46" s="63"/>
      <c r="Q46" s="63"/>
      <c r="R46" s="340"/>
    </row>
    <row r="47" spans="1:18" x14ac:dyDescent="0.2">
      <c r="A47" s="66"/>
      <c r="B47" s="56" t="s">
        <v>236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65"/>
    </row>
    <row r="48" spans="1:18" x14ac:dyDescent="0.2">
      <c r="A48" s="327" t="s">
        <v>237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65"/>
    </row>
    <row r="49" spans="1:18" x14ac:dyDescent="0.2">
      <c r="A49" s="6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65"/>
    </row>
    <row r="50" spans="1:18" x14ac:dyDescent="0.2">
      <c r="A50" s="6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794" t="s">
        <v>238</v>
      </c>
      <c r="M50" s="794"/>
      <c r="N50" s="794"/>
      <c r="O50" s="794"/>
      <c r="P50" s="794"/>
      <c r="Q50" s="794"/>
      <c r="R50" s="65"/>
    </row>
    <row r="51" spans="1:18" ht="12.75" customHeight="1" x14ac:dyDescent="0.2">
      <c r="A51" s="66"/>
      <c r="B51" s="341" t="s">
        <v>155</v>
      </c>
      <c r="C51" s="342"/>
      <c r="D51" s="342"/>
      <c r="E51" s="342"/>
      <c r="F51" s="342"/>
      <c r="G51" s="342"/>
      <c r="H51" s="342"/>
      <c r="I51" s="48"/>
      <c r="J51" s="48"/>
      <c r="K51" s="48"/>
      <c r="L51" s="56"/>
      <c r="M51" s="56"/>
      <c r="N51" s="56"/>
      <c r="O51" s="56"/>
      <c r="P51" s="56"/>
      <c r="Q51" s="56"/>
      <c r="R51" s="65"/>
    </row>
    <row r="52" spans="1:18" ht="16.5" customHeight="1" x14ac:dyDescent="0.2">
      <c r="A52" s="66"/>
      <c r="B52" s="679"/>
      <c r="C52" s="679"/>
      <c r="D52" s="679"/>
      <c r="E52" s="679"/>
      <c r="F52" s="679"/>
      <c r="G52" s="679"/>
      <c r="H52" s="679"/>
      <c r="I52" s="48"/>
      <c r="J52" s="48"/>
      <c r="K52" s="48"/>
      <c r="L52" s="794" t="s">
        <v>239</v>
      </c>
      <c r="M52" s="794"/>
      <c r="N52" s="794"/>
      <c r="O52" s="794"/>
      <c r="P52" s="794"/>
      <c r="Q52" s="794"/>
      <c r="R52" s="65"/>
    </row>
    <row r="53" spans="1:18" ht="12.75" customHeight="1" x14ac:dyDescent="0.2">
      <c r="A53" s="66"/>
      <c r="B53" s="341" t="s">
        <v>15</v>
      </c>
      <c r="C53" s="342"/>
      <c r="D53" s="342"/>
      <c r="E53" s="342"/>
      <c r="F53" s="342"/>
      <c r="G53" s="342"/>
      <c r="H53" s="342"/>
      <c r="I53" s="48"/>
      <c r="J53" s="48"/>
      <c r="K53" s="48"/>
      <c r="L53" s="56"/>
      <c r="M53" s="56"/>
      <c r="N53" s="56"/>
      <c r="O53" s="56"/>
      <c r="P53" s="56"/>
      <c r="Q53" s="56"/>
      <c r="R53" s="65"/>
    </row>
    <row r="54" spans="1:18" ht="16.5" customHeight="1" x14ac:dyDescent="0.2">
      <c r="A54" s="66"/>
      <c r="B54" s="679"/>
      <c r="C54" s="679"/>
      <c r="D54" s="679"/>
      <c r="E54" s="679"/>
      <c r="F54" s="679"/>
      <c r="G54" s="679"/>
      <c r="H54" s="679"/>
      <c r="I54" s="48"/>
      <c r="J54" s="48"/>
      <c r="K54" s="48"/>
      <c r="L54" s="786"/>
      <c r="M54" s="786"/>
      <c r="N54" s="786"/>
      <c r="O54" s="786"/>
      <c r="P54" s="786"/>
      <c r="Q54" s="56"/>
      <c r="R54" s="65"/>
    </row>
    <row r="55" spans="1:18" ht="12.75" customHeight="1" x14ac:dyDescent="0.2">
      <c r="A55" s="66"/>
      <c r="B55" s="341" t="s">
        <v>16</v>
      </c>
      <c r="C55" s="342"/>
      <c r="D55" s="342"/>
      <c r="E55" s="342"/>
      <c r="F55" s="342"/>
      <c r="G55" s="342"/>
      <c r="H55" s="342"/>
      <c r="I55" s="48"/>
      <c r="J55" s="48"/>
      <c r="K55" s="48"/>
      <c r="L55" s="343" t="s">
        <v>154</v>
      </c>
      <c r="M55" s="48"/>
      <c r="N55" s="48"/>
      <c r="O55" s="48"/>
      <c r="P55" s="48"/>
      <c r="Q55" s="48"/>
      <c r="R55" s="65"/>
    </row>
    <row r="56" spans="1:18" ht="5.25" customHeight="1" thickBot="1" x14ac:dyDescent="0.25">
      <c r="A56" s="330"/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344"/>
    </row>
    <row r="57" spans="1:18" ht="15.75" thickTop="1" x14ac:dyDescent="0.2">
      <c r="A57" s="129" t="s">
        <v>280</v>
      </c>
      <c r="J57" s="311" t="s">
        <v>270</v>
      </c>
    </row>
  </sheetData>
  <sheetProtection password="808C" sheet="1" objects="1" scenarios="1"/>
  <mergeCells count="76">
    <mergeCell ref="B34:H34"/>
    <mergeCell ref="J43:K43"/>
    <mergeCell ref="M9:N9"/>
    <mergeCell ref="M10:N10"/>
    <mergeCell ref="M11:N11"/>
    <mergeCell ref="J21:K21"/>
    <mergeCell ref="J20:K20"/>
    <mergeCell ref="A33:G33"/>
    <mergeCell ref="L27:N27"/>
    <mergeCell ref="L25:N25"/>
    <mergeCell ref="L24:N24"/>
    <mergeCell ref="L26:N26"/>
    <mergeCell ref="L28:N28"/>
    <mergeCell ref="L29:N29"/>
    <mergeCell ref="L30:N30"/>
    <mergeCell ref="B52:H52"/>
    <mergeCell ref="Q8:R8"/>
    <mergeCell ref="P13:R13"/>
    <mergeCell ref="D11:H11"/>
    <mergeCell ref="L50:Q50"/>
    <mergeCell ref="H38:I38"/>
    <mergeCell ref="A45:J45"/>
    <mergeCell ref="A46:J46"/>
    <mergeCell ref="J23:K23"/>
    <mergeCell ref="D8:H8"/>
    <mergeCell ref="D9:H9"/>
    <mergeCell ref="D10:H10"/>
    <mergeCell ref="P11:Q11"/>
    <mergeCell ref="O15:P15"/>
    <mergeCell ref="Q15:R15"/>
    <mergeCell ref="B38:E38"/>
    <mergeCell ref="B54:H54"/>
    <mergeCell ref="A6:F6"/>
    <mergeCell ref="E15:K15"/>
    <mergeCell ref="E16:K16"/>
    <mergeCell ref="B28:H28"/>
    <mergeCell ref="B29:H29"/>
    <mergeCell ref="B30:H30"/>
    <mergeCell ref="J24:K24"/>
    <mergeCell ref="J22:K22"/>
    <mergeCell ref="J25:K25"/>
    <mergeCell ref="J26:K26"/>
    <mergeCell ref="J28:K28"/>
    <mergeCell ref="J29:K29"/>
    <mergeCell ref="J30:K30"/>
    <mergeCell ref="J27:K27"/>
    <mergeCell ref="B27:H27"/>
    <mergeCell ref="O6:P6"/>
    <mergeCell ref="Q18:R18"/>
    <mergeCell ref="O18:P18"/>
    <mergeCell ref="A18:J18"/>
    <mergeCell ref="A19:G19"/>
    <mergeCell ref="J19:K19"/>
    <mergeCell ref="L19:N19"/>
    <mergeCell ref="O16:P16"/>
    <mergeCell ref="K8:M8"/>
    <mergeCell ref="E14:K14"/>
    <mergeCell ref="A13:M13"/>
    <mergeCell ref="Q16:R16"/>
    <mergeCell ref="N13:O13"/>
    <mergeCell ref="Q6:R6"/>
    <mergeCell ref="L54:P54"/>
    <mergeCell ref="L20:N20"/>
    <mergeCell ref="L21:N21"/>
    <mergeCell ref="O43:P43"/>
    <mergeCell ref="L22:N22"/>
    <mergeCell ref="L23:N23"/>
    <mergeCell ref="O44:P44"/>
    <mergeCell ref="L52:Q52"/>
    <mergeCell ref="Q44:R44"/>
    <mergeCell ref="O45:P45"/>
    <mergeCell ref="Q43:R43"/>
    <mergeCell ref="L31:N31"/>
    <mergeCell ref="Q31:R32"/>
    <mergeCell ref="O31:P31"/>
    <mergeCell ref="Q45:R45"/>
  </mergeCells>
  <phoneticPr fontId="9" type="noConversion"/>
  <printOptions horizontalCentered="1" verticalCentered="1"/>
  <pageMargins left="0.25" right="0.25" top="0.25" bottom="0" header="0.5" footer="0.5"/>
  <pageSetup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0</xdr:rowOff>
                  </from>
                  <to>
                    <xdr:col>12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9</xdr:row>
                    <xdr:rowOff>0</xdr:rowOff>
                  </from>
                  <to>
                    <xdr:col>11</xdr:col>
                    <xdr:colOff>123825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9525</xdr:rowOff>
                  </from>
                  <to>
                    <xdr:col>11</xdr:col>
                    <xdr:colOff>314325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40</xdr:row>
                    <xdr:rowOff>180975</xdr:rowOff>
                  </from>
                  <to>
                    <xdr:col>6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0</xdr:col>
                    <xdr:colOff>342900</xdr:colOff>
                    <xdr:row>41</xdr:row>
                    <xdr:rowOff>190500</xdr:rowOff>
                  </from>
                  <to>
                    <xdr:col>8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0</xdr:rowOff>
                  </from>
                  <to>
                    <xdr:col>17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autoPageBreaks="0"/>
  </sheetPr>
  <dimension ref="A1:L50"/>
  <sheetViews>
    <sheetView showGridLines="0" showRowColHeaders="0" showZeros="0" topLeftCell="A37" zoomScaleNormal="100" workbookViewId="0">
      <selection activeCell="C58" sqref="C58"/>
    </sheetView>
  </sheetViews>
  <sheetFormatPr defaultColWidth="5.44140625" defaultRowHeight="12.75" x14ac:dyDescent="0.2"/>
  <cols>
    <col min="1" max="1" width="9.77734375" style="189" customWidth="1"/>
    <col min="2" max="2" width="4.77734375" style="189" customWidth="1"/>
    <col min="3" max="3" width="30.77734375" style="189" customWidth="1"/>
    <col min="4" max="4" width="6.77734375" style="189" customWidth="1"/>
    <col min="5" max="5" width="7.21875" style="189" customWidth="1"/>
    <col min="6" max="6" width="6.5546875" style="189" customWidth="1"/>
    <col min="7" max="7" width="7.21875" style="278" customWidth="1"/>
    <col min="8" max="8" width="9.77734375" style="189" customWidth="1"/>
    <col min="9" max="9" width="1.21875" style="189" customWidth="1"/>
    <col min="10" max="16384" width="5.44140625" style="189"/>
  </cols>
  <sheetData>
    <row r="1" spans="1:10" ht="13.9" customHeight="1" x14ac:dyDescent="0.2">
      <c r="A1" s="225"/>
      <c r="E1" s="190"/>
      <c r="F1" s="228"/>
      <c r="G1" s="269"/>
      <c r="H1" s="190"/>
    </row>
    <row r="2" spans="1:10" ht="13.9" customHeight="1" x14ac:dyDescent="0.2">
      <c r="A2" s="225"/>
      <c r="E2" s="190"/>
      <c r="F2" s="228"/>
      <c r="G2" s="269"/>
      <c r="H2" s="190"/>
    </row>
    <row r="3" spans="1:10" ht="13.9" customHeight="1" x14ac:dyDescent="0.2">
      <c r="A3" s="225"/>
      <c r="E3" s="190"/>
      <c r="F3" s="228"/>
      <c r="G3" s="269"/>
      <c r="H3" s="190"/>
    </row>
    <row r="4" spans="1:10" ht="13.9" customHeight="1" x14ac:dyDescent="0.2">
      <c r="A4" s="225"/>
      <c r="E4" s="190"/>
      <c r="F4" s="228"/>
      <c r="G4" s="269"/>
      <c r="H4" s="190"/>
    </row>
    <row r="5" spans="1:10" ht="13.9" customHeight="1" x14ac:dyDescent="0.2">
      <c r="A5" s="225"/>
      <c r="E5" s="190"/>
      <c r="F5" s="228"/>
      <c r="G5" s="269"/>
      <c r="H5" s="190"/>
    </row>
    <row r="6" spans="1:10" ht="13.5" customHeight="1" x14ac:dyDescent="0.2">
      <c r="A6" s="225"/>
      <c r="D6" s="288"/>
      <c r="E6" s="290"/>
      <c r="F6" s="289"/>
      <c r="G6" s="291"/>
    </row>
    <row r="7" spans="1:10" ht="18.75" customHeight="1" x14ac:dyDescent="0.3">
      <c r="A7" s="591" t="s">
        <v>194</v>
      </c>
      <c r="B7" s="592"/>
      <c r="C7" s="592"/>
      <c r="D7" s="592"/>
      <c r="E7" s="592"/>
      <c r="F7" s="465" t="s">
        <v>20</v>
      </c>
      <c r="G7" s="466"/>
      <c r="H7" s="174">
        <f>'BDC 121W'!N6</f>
        <v>0</v>
      </c>
    </row>
    <row r="8" spans="1:10" ht="3.95" customHeight="1" thickBot="1" x14ac:dyDescent="0.25">
      <c r="A8" s="226"/>
      <c r="B8" s="192"/>
      <c r="C8" s="192"/>
      <c r="D8" s="192"/>
      <c r="E8" s="192"/>
      <c r="F8" s="192"/>
      <c r="G8" s="270"/>
      <c r="H8" s="192"/>
    </row>
    <row r="9" spans="1:10" ht="13.9" customHeight="1" thickTop="1" x14ac:dyDescent="0.2">
      <c r="A9" s="301" t="s">
        <v>97</v>
      </c>
      <c r="B9" s="193"/>
      <c r="C9" s="212">
        <f>'BDC 121W'!E8</f>
        <v>0</v>
      </c>
      <c r="D9" s="292"/>
      <c r="E9" s="191"/>
      <c r="F9" s="195"/>
      <c r="G9" s="271" t="s">
        <v>0</v>
      </c>
      <c r="H9" s="364">
        <f>'BDC 121W'!N8</f>
        <v>0</v>
      </c>
    </row>
    <row r="10" spans="1:10" ht="13.9" customHeight="1" x14ac:dyDescent="0.2">
      <c r="A10" s="301" t="s">
        <v>98</v>
      </c>
      <c r="B10" s="193"/>
      <c r="C10" s="194">
        <f>'BDC 121W'!E9</f>
        <v>0</v>
      </c>
      <c r="D10" s="285">
        <f>'BDC 123W'!D9:F9</f>
        <v>0</v>
      </c>
      <c r="G10" s="373" t="s">
        <v>187</v>
      </c>
      <c r="H10" s="207">
        <f>'BDC 121W'!N9</f>
        <v>0</v>
      </c>
    </row>
    <row r="11" spans="1:10" ht="13.9" customHeight="1" x14ac:dyDescent="0.2">
      <c r="A11" s="227"/>
      <c r="B11" s="193"/>
      <c r="C11" s="211">
        <f>'BDC 121W'!E10</f>
        <v>0</v>
      </c>
      <c r="D11" s="293">
        <f>'BDC 123W'!D10:F10</f>
        <v>0</v>
      </c>
      <c r="G11" s="373" t="s">
        <v>186</v>
      </c>
      <c r="H11" s="207">
        <f>'BDC 121W'!N10</f>
        <v>0</v>
      </c>
    </row>
    <row r="12" spans="1:10" ht="13.9" customHeight="1" x14ac:dyDescent="0.2">
      <c r="A12" s="301" t="s">
        <v>182</v>
      </c>
      <c r="B12" s="193"/>
      <c r="C12" s="196">
        <f>'BDC 121W'!E11</f>
        <v>0</v>
      </c>
      <c r="D12" s="294">
        <f>'BDC 123W'!D11:F11</f>
        <v>0</v>
      </c>
      <c r="E12" s="218"/>
      <c r="F12" s="219"/>
      <c r="G12" s="374" t="s">
        <v>188</v>
      </c>
      <c r="H12" s="222">
        <f>'BDC 121W'!N11</f>
        <v>0</v>
      </c>
      <c r="I12" s="214"/>
      <c r="J12" s="199"/>
    </row>
    <row r="13" spans="1:10" ht="3.95" customHeight="1" thickBot="1" x14ac:dyDescent="0.25">
      <c r="A13" s="197"/>
      <c r="B13" s="192"/>
      <c r="C13" s="192"/>
      <c r="D13" s="192"/>
      <c r="E13" s="192"/>
      <c r="F13" s="192"/>
      <c r="G13" s="270"/>
      <c r="H13" s="198"/>
    </row>
    <row r="14" spans="1:10" ht="29.25" customHeight="1" thickTop="1" thickBot="1" x14ac:dyDescent="0.25">
      <c r="A14" s="234" t="s">
        <v>184</v>
      </c>
      <c r="B14" s="839" t="s">
        <v>66</v>
      </c>
      <c r="C14" s="840"/>
      <c r="D14" s="841"/>
      <c r="E14" s="231" t="s">
        <v>43</v>
      </c>
      <c r="F14" s="223" t="s">
        <v>44</v>
      </c>
      <c r="G14" s="274" t="s">
        <v>45</v>
      </c>
      <c r="H14" s="224" t="s">
        <v>108</v>
      </c>
    </row>
    <row r="15" spans="1:10" ht="15.95" customHeight="1" thickTop="1" x14ac:dyDescent="0.2">
      <c r="A15" s="357"/>
      <c r="B15" s="837"/>
      <c r="C15" s="838"/>
      <c r="D15" s="838"/>
      <c r="E15" s="232"/>
      <c r="F15" s="208"/>
      <c r="G15" s="275"/>
      <c r="H15" s="200">
        <f>E15*G15</f>
        <v>0</v>
      </c>
    </row>
    <row r="16" spans="1:10" ht="15.95" customHeight="1" x14ac:dyDescent="0.2">
      <c r="A16" s="358"/>
      <c r="B16" s="835"/>
      <c r="C16" s="836"/>
      <c r="D16" s="836"/>
      <c r="E16" s="233"/>
      <c r="F16" s="209"/>
      <c r="G16" s="276"/>
      <c r="H16" s="201">
        <f>E16*G16</f>
        <v>0</v>
      </c>
    </row>
    <row r="17" spans="1:8" ht="15.95" customHeight="1" x14ac:dyDescent="0.2">
      <c r="A17" s="358"/>
      <c r="B17" s="835"/>
      <c r="C17" s="836"/>
      <c r="D17" s="836"/>
      <c r="E17" s="233"/>
      <c r="F17" s="210"/>
      <c r="G17" s="276"/>
      <c r="H17" s="201">
        <f>E17*G17</f>
        <v>0</v>
      </c>
    </row>
    <row r="18" spans="1:8" ht="15.95" customHeight="1" x14ac:dyDescent="0.2">
      <c r="A18" s="358"/>
      <c r="B18" s="835"/>
      <c r="C18" s="836"/>
      <c r="D18" s="836"/>
      <c r="E18" s="233"/>
      <c r="F18" s="209"/>
      <c r="G18" s="276"/>
      <c r="H18" s="201">
        <f>E18*G18</f>
        <v>0</v>
      </c>
    </row>
    <row r="19" spans="1:8" ht="15.95" customHeight="1" x14ac:dyDescent="0.2">
      <c r="A19" s="358"/>
      <c r="B19" s="835"/>
      <c r="C19" s="836"/>
      <c r="D19" s="836"/>
      <c r="E19" s="233"/>
      <c r="F19" s="209"/>
      <c r="G19" s="276"/>
      <c r="H19" s="201">
        <f t="shared" ref="H19:H41" si="0">E19*G19</f>
        <v>0</v>
      </c>
    </row>
    <row r="20" spans="1:8" ht="15.95" customHeight="1" x14ac:dyDescent="0.2">
      <c r="A20" s="358"/>
      <c r="B20" s="835"/>
      <c r="C20" s="836"/>
      <c r="D20" s="836"/>
      <c r="E20" s="233"/>
      <c r="F20" s="209"/>
      <c r="G20" s="276"/>
      <c r="H20" s="201">
        <f t="shared" si="0"/>
        <v>0</v>
      </c>
    </row>
    <row r="21" spans="1:8" ht="15.95" customHeight="1" x14ac:dyDescent="0.2">
      <c r="A21" s="358"/>
      <c r="B21" s="835"/>
      <c r="C21" s="836"/>
      <c r="D21" s="836"/>
      <c r="E21" s="233"/>
      <c r="F21" s="209"/>
      <c r="G21" s="276"/>
      <c r="H21" s="201">
        <f t="shared" si="0"/>
        <v>0</v>
      </c>
    </row>
    <row r="22" spans="1:8" ht="15.95" customHeight="1" x14ac:dyDescent="0.2">
      <c r="A22" s="358"/>
      <c r="B22" s="835"/>
      <c r="C22" s="836"/>
      <c r="D22" s="836"/>
      <c r="E22" s="233"/>
      <c r="F22" s="209"/>
      <c r="G22" s="276"/>
      <c r="H22" s="201">
        <f t="shared" si="0"/>
        <v>0</v>
      </c>
    </row>
    <row r="23" spans="1:8" ht="15.95" customHeight="1" x14ac:dyDescent="0.2">
      <c r="A23" s="358"/>
      <c r="B23" s="835"/>
      <c r="C23" s="836"/>
      <c r="D23" s="836"/>
      <c r="E23" s="233"/>
      <c r="F23" s="209"/>
      <c r="G23" s="276"/>
      <c r="H23" s="201">
        <f t="shared" si="0"/>
        <v>0</v>
      </c>
    </row>
    <row r="24" spans="1:8" ht="15.95" customHeight="1" x14ac:dyDescent="0.2">
      <c r="A24" s="358"/>
      <c r="B24" s="835"/>
      <c r="C24" s="836"/>
      <c r="D24" s="836"/>
      <c r="E24" s="233"/>
      <c r="F24" s="209"/>
      <c r="G24" s="276"/>
      <c r="H24" s="201">
        <f t="shared" si="0"/>
        <v>0</v>
      </c>
    </row>
    <row r="25" spans="1:8" ht="15.95" customHeight="1" x14ac:dyDescent="0.2">
      <c r="A25" s="358"/>
      <c r="B25" s="835"/>
      <c r="C25" s="836"/>
      <c r="D25" s="836"/>
      <c r="E25" s="233"/>
      <c r="F25" s="209"/>
      <c r="G25" s="276"/>
      <c r="H25" s="201">
        <f t="shared" si="0"/>
        <v>0</v>
      </c>
    </row>
    <row r="26" spans="1:8" ht="15.95" customHeight="1" x14ac:dyDescent="0.2">
      <c r="A26" s="358"/>
      <c r="B26" s="835"/>
      <c r="C26" s="836"/>
      <c r="D26" s="836"/>
      <c r="E26" s="233"/>
      <c r="F26" s="209"/>
      <c r="G26" s="276"/>
      <c r="H26" s="201">
        <f t="shared" si="0"/>
        <v>0</v>
      </c>
    </row>
    <row r="27" spans="1:8" ht="15.95" customHeight="1" x14ac:dyDescent="0.2">
      <c r="A27" s="358"/>
      <c r="B27" s="835"/>
      <c r="C27" s="836"/>
      <c r="D27" s="836"/>
      <c r="E27" s="233"/>
      <c r="F27" s="209"/>
      <c r="G27" s="276"/>
      <c r="H27" s="201">
        <f t="shared" si="0"/>
        <v>0</v>
      </c>
    </row>
    <row r="28" spans="1:8" ht="15.95" customHeight="1" x14ac:dyDescent="0.2">
      <c r="A28" s="358"/>
      <c r="B28" s="835"/>
      <c r="C28" s="836"/>
      <c r="D28" s="836"/>
      <c r="E28" s="233"/>
      <c r="F28" s="209"/>
      <c r="G28" s="276"/>
      <c r="H28" s="201">
        <f t="shared" si="0"/>
        <v>0</v>
      </c>
    </row>
    <row r="29" spans="1:8" ht="15.95" customHeight="1" x14ac:dyDescent="0.2">
      <c r="A29" s="358"/>
      <c r="B29" s="835"/>
      <c r="C29" s="836"/>
      <c r="D29" s="836"/>
      <c r="E29" s="233"/>
      <c r="F29" s="209"/>
      <c r="G29" s="276"/>
      <c r="H29" s="201">
        <f t="shared" si="0"/>
        <v>0</v>
      </c>
    </row>
    <row r="30" spans="1:8" ht="15.95" customHeight="1" x14ac:dyDescent="0.2">
      <c r="A30" s="358"/>
      <c r="B30" s="835"/>
      <c r="C30" s="836"/>
      <c r="D30" s="836"/>
      <c r="E30" s="233"/>
      <c r="F30" s="209"/>
      <c r="G30" s="276"/>
      <c r="H30" s="201">
        <f t="shared" si="0"/>
        <v>0</v>
      </c>
    </row>
    <row r="31" spans="1:8" ht="15.95" customHeight="1" x14ac:dyDescent="0.2">
      <c r="A31" s="358"/>
      <c r="B31" s="835"/>
      <c r="C31" s="836"/>
      <c r="D31" s="836"/>
      <c r="E31" s="233"/>
      <c r="F31" s="209"/>
      <c r="G31" s="276"/>
      <c r="H31" s="201">
        <f t="shared" si="0"/>
        <v>0</v>
      </c>
    </row>
    <row r="32" spans="1:8" ht="15.95" customHeight="1" x14ac:dyDescent="0.2">
      <c r="A32" s="358"/>
      <c r="B32" s="835"/>
      <c r="C32" s="836"/>
      <c r="D32" s="836"/>
      <c r="E32" s="233"/>
      <c r="F32" s="209"/>
      <c r="G32" s="276"/>
      <c r="H32" s="201">
        <f t="shared" si="0"/>
        <v>0</v>
      </c>
    </row>
    <row r="33" spans="1:8" ht="15.95" customHeight="1" x14ac:dyDescent="0.2">
      <c r="A33" s="358"/>
      <c r="B33" s="835"/>
      <c r="C33" s="836"/>
      <c r="D33" s="836"/>
      <c r="E33" s="233"/>
      <c r="F33" s="209"/>
      <c r="G33" s="276"/>
      <c r="H33" s="201">
        <f t="shared" si="0"/>
        <v>0</v>
      </c>
    </row>
    <row r="34" spans="1:8" ht="15.95" customHeight="1" x14ac:dyDescent="0.2">
      <c r="A34" s="358"/>
      <c r="B34" s="835"/>
      <c r="C34" s="836"/>
      <c r="D34" s="836"/>
      <c r="E34" s="233"/>
      <c r="F34" s="209"/>
      <c r="G34" s="276"/>
      <c r="H34" s="201">
        <f t="shared" si="0"/>
        <v>0</v>
      </c>
    </row>
    <row r="35" spans="1:8" ht="15.95" customHeight="1" x14ac:dyDescent="0.2">
      <c r="A35" s="358"/>
      <c r="B35" s="835"/>
      <c r="C35" s="836"/>
      <c r="D35" s="836"/>
      <c r="E35" s="233"/>
      <c r="F35" s="209"/>
      <c r="G35" s="276"/>
      <c r="H35" s="201">
        <f t="shared" si="0"/>
        <v>0</v>
      </c>
    </row>
    <row r="36" spans="1:8" ht="15.95" customHeight="1" x14ac:dyDescent="0.2">
      <c r="A36" s="358"/>
      <c r="B36" s="835"/>
      <c r="C36" s="836"/>
      <c r="D36" s="836"/>
      <c r="E36" s="233"/>
      <c r="F36" s="209"/>
      <c r="G36" s="276"/>
      <c r="H36" s="201">
        <f t="shared" si="0"/>
        <v>0</v>
      </c>
    </row>
    <row r="37" spans="1:8" ht="15.95" customHeight="1" x14ac:dyDescent="0.2">
      <c r="A37" s="358"/>
      <c r="B37" s="835"/>
      <c r="C37" s="836"/>
      <c r="D37" s="836"/>
      <c r="E37" s="233"/>
      <c r="F37" s="209"/>
      <c r="G37" s="276"/>
      <c r="H37" s="201">
        <f t="shared" si="0"/>
        <v>0</v>
      </c>
    </row>
    <row r="38" spans="1:8" ht="15.95" customHeight="1" x14ac:dyDescent="0.2">
      <c r="A38" s="358"/>
      <c r="B38" s="835"/>
      <c r="C38" s="836"/>
      <c r="D38" s="836"/>
      <c r="E38" s="233"/>
      <c r="F38" s="209"/>
      <c r="G38" s="276"/>
      <c r="H38" s="201">
        <f t="shared" si="0"/>
        <v>0</v>
      </c>
    </row>
    <row r="39" spans="1:8" ht="15.95" customHeight="1" x14ac:dyDescent="0.2">
      <c r="A39" s="358"/>
      <c r="B39" s="835"/>
      <c r="C39" s="836"/>
      <c r="D39" s="836"/>
      <c r="E39" s="233"/>
      <c r="F39" s="209"/>
      <c r="G39" s="276"/>
      <c r="H39" s="201">
        <f t="shared" si="0"/>
        <v>0</v>
      </c>
    </row>
    <row r="40" spans="1:8" ht="15.95" customHeight="1" x14ac:dyDescent="0.2">
      <c r="A40" s="358"/>
      <c r="B40" s="835"/>
      <c r="C40" s="836"/>
      <c r="D40" s="836"/>
      <c r="E40" s="233"/>
      <c r="F40" s="209"/>
      <c r="G40" s="276"/>
      <c r="H40" s="201">
        <f t="shared" si="0"/>
        <v>0</v>
      </c>
    </row>
    <row r="41" spans="1:8" ht="15.95" customHeight="1" x14ac:dyDescent="0.2">
      <c r="A41" s="358"/>
      <c r="B41" s="835"/>
      <c r="C41" s="836"/>
      <c r="D41" s="836"/>
      <c r="E41" s="233"/>
      <c r="F41" s="209"/>
      <c r="G41" s="276"/>
      <c r="H41" s="201">
        <f t="shared" si="0"/>
        <v>0</v>
      </c>
    </row>
    <row r="42" spans="1:8" ht="15.95" customHeight="1" x14ac:dyDescent="0.2">
      <c r="A42" s="358"/>
      <c r="B42" s="835"/>
      <c r="C42" s="836"/>
      <c r="D42" s="836"/>
      <c r="E42" s="233"/>
      <c r="F42" s="209"/>
      <c r="G42" s="276"/>
      <c r="H42" s="201">
        <f t="shared" ref="H42:H48" si="1">E42*G42</f>
        <v>0</v>
      </c>
    </row>
    <row r="43" spans="1:8" ht="15.95" customHeight="1" x14ac:dyDescent="0.2">
      <c r="A43" s="358"/>
      <c r="B43" s="835"/>
      <c r="C43" s="836"/>
      <c r="D43" s="836"/>
      <c r="E43" s="233"/>
      <c r="F43" s="209"/>
      <c r="G43" s="276"/>
      <c r="H43" s="201">
        <f t="shared" si="1"/>
        <v>0</v>
      </c>
    </row>
    <row r="44" spans="1:8" ht="15.95" customHeight="1" x14ac:dyDescent="0.2">
      <c r="A44" s="358"/>
      <c r="B44" s="835"/>
      <c r="C44" s="836"/>
      <c r="D44" s="836"/>
      <c r="E44" s="233"/>
      <c r="F44" s="209"/>
      <c r="G44" s="276"/>
      <c r="H44" s="201">
        <f t="shared" si="1"/>
        <v>0</v>
      </c>
    </row>
    <row r="45" spans="1:8" ht="15.95" customHeight="1" x14ac:dyDescent="0.2">
      <c r="A45" s="358"/>
      <c r="B45" s="835"/>
      <c r="C45" s="836"/>
      <c r="D45" s="836"/>
      <c r="E45" s="233"/>
      <c r="F45" s="209"/>
      <c r="G45" s="276"/>
      <c r="H45" s="201">
        <f t="shared" si="1"/>
        <v>0</v>
      </c>
    </row>
    <row r="46" spans="1:8" ht="15.95" customHeight="1" x14ac:dyDescent="0.2">
      <c r="A46" s="358"/>
      <c r="B46" s="835"/>
      <c r="C46" s="836"/>
      <c r="D46" s="836"/>
      <c r="E46" s="233"/>
      <c r="F46" s="209"/>
      <c r="G46" s="276"/>
      <c r="H46" s="201">
        <f>E46*G46</f>
        <v>0</v>
      </c>
    </row>
    <row r="47" spans="1:8" ht="15.95" customHeight="1" x14ac:dyDescent="0.2">
      <c r="A47" s="358"/>
      <c r="B47" s="835"/>
      <c r="C47" s="836"/>
      <c r="D47" s="836"/>
      <c r="E47" s="233"/>
      <c r="F47" s="209"/>
      <c r="G47" s="276"/>
      <c r="H47" s="201">
        <f t="shared" si="1"/>
        <v>0</v>
      </c>
    </row>
    <row r="48" spans="1:8" ht="15.95" customHeight="1" thickBot="1" x14ac:dyDescent="0.25">
      <c r="A48" s="358"/>
      <c r="B48" s="835"/>
      <c r="C48" s="836"/>
      <c r="D48" s="836"/>
      <c r="E48" s="233"/>
      <c r="F48" s="209"/>
      <c r="G48" s="276"/>
      <c r="H48" s="201">
        <f t="shared" si="1"/>
        <v>0</v>
      </c>
    </row>
    <row r="49" spans="1:12" s="257" customFormat="1" ht="15.75" customHeight="1" thickTop="1" thickBot="1" x14ac:dyDescent="0.25">
      <c r="A49" s="297" t="s">
        <v>199</v>
      </c>
      <c r="B49" s="236"/>
      <c r="C49" s="237"/>
      <c r="D49" s="237"/>
      <c r="E49" s="255"/>
      <c r="F49" s="255"/>
      <c r="G49" s="296" t="s">
        <v>251</v>
      </c>
      <c r="H49" s="256">
        <f>SUM(H15:H48)</f>
        <v>0</v>
      </c>
    </row>
    <row r="50" spans="1:12" s="199" customFormat="1" ht="14.25" customHeight="1" thickTop="1" x14ac:dyDescent="0.2">
      <c r="A50" s="302" t="s">
        <v>281</v>
      </c>
      <c r="B50" s="202"/>
      <c r="C50" s="439" t="s">
        <v>282</v>
      </c>
      <c r="G50" s="277"/>
      <c r="H50" s="203"/>
      <c r="I50" s="203"/>
      <c r="J50" s="203"/>
      <c r="K50" s="203"/>
      <c r="L50" s="203"/>
    </row>
  </sheetData>
  <sheetProtection password="808C" sheet="1" objects="1" scenarios="1"/>
  <mergeCells count="37">
    <mergeCell ref="B23:D23"/>
    <mergeCell ref="B24:D24"/>
    <mergeCell ref="B25:D25"/>
    <mergeCell ref="B30:D30"/>
    <mergeCell ref="B14:D14"/>
    <mergeCell ref="B16:D16"/>
    <mergeCell ref="B17:D17"/>
    <mergeCell ref="B29:D29"/>
    <mergeCell ref="B19:D19"/>
    <mergeCell ref="B20:D20"/>
    <mergeCell ref="B21:D21"/>
    <mergeCell ref="B22:D22"/>
    <mergeCell ref="B47:D47"/>
    <mergeCell ref="B48:D48"/>
    <mergeCell ref="B33:D33"/>
    <mergeCell ref="B34:D34"/>
    <mergeCell ref="B35:D35"/>
    <mergeCell ref="B42:D42"/>
    <mergeCell ref="B43:D43"/>
    <mergeCell ref="B44:D44"/>
    <mergeCell ref="B45:D45"/>
    <mergeCell ref="F7:G7"/>
    <mergeCell ref="A7:E7"/>
    <mergeCell ref="B46:D46"/>
    <mergeCell ref="B40:D40"/>
    <mergeCell ref="B41:D41"/>
    <mergeCell ref="B36:D36"/>
    <mergeCell ref="B37:D37"/>
    <mergeCell ref="B38:D38"/>
    <mergeCell ref="B39:D39"/>
    <mergeCell ref="B32:D32"/>
    <mergeCell ref="B31:D31"/>
    <mergeCell ref="B15:D15"/>
    <mergeCell ref="B18:D18"/>
    <mergeCell ref="B26:D26"/>
    <mergeCell ref="B27:D27"/>
    <mergeCell ref="B28:D28"/>
  </mergeCells>
  <phoneticPr fontId="22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autoPageBreaks="0"/>
  </sheetPr>
  <dimension ref="A1:L49"/>
  <sheetViews>
    <sheetView showGridLines="0" showRowColHeaders="0" showZeros="0" tabSelected="1" topLeftCell="A40" zoomScaleNormal="100" workbookViewId="0">
      <selection activeCell="D53" sqref="D53"/>
    </sheetView>
  </sheetViews>
  <sheetFormatPr defaultColWidth="5.44140625" defaultRowHeight="12.75" x14ac:dyDescent="0.2"/>
  <cols>
    <col min="1" max="1" width="9.77734375" style="189" customWidth="1"/>
    <col min="2" max="2" width="4.77734375" style="189" customWidth="1"/>
    <col min="3" max="3" width="30.77734375" style="189" customWidth="1"/>
    <col min="4" max="4" width="6.77734375" style="189" customWidth="1"/>
    <col min="5" max="5" width="7.21875" style="189" customWidth="1"/>
    <col min="6" max="6" width="6.5546875" style="189" customWidth="1"/>
    <col min="7" max="7" width="7.21875" style="278" customWidth="1"/>
    <col min="8" max="8" width="9.77734375" style="189" customWidth="1"/>
    <col min="9" max="9" width="1.21875" style="189" customWidth="1"/>
    <col min="10" max="16384" width="5.44140625" style="189"/>
  </cols>
  <sheetData>
    <row r="1" spans="1:10" ht="13.9" customHeight="1" x14ac:dyDescent="0.2">
      <c r="A1" s="225"/>
      <c r="E1" s="190"/>
      <c r="F1" s="228"/>
      <c r="G1" s="269"/>
      <c r="H1" s="190"/>
    </row>
    <row r="2" spans="1:10" ht="13.9" customHeight="1" x14ac:dyDescent="0.2">
      <c r="A2" s="225"/>
      <c r="E2" s="190"/>
      <c r="F2" s="228"/>
      <c r="G2" s="269"/>
      <c r="H2" s="190"/>
    </row>
    <row r="3" spans="1:10" ht="13.9" customHeight="1" x14ac:dyDescent="0.2">
      <c r="A3" s="225"/>
      <c r="E3" s="190"/>
      <c r="F3" s="228"/>
      <c r="G3" s="269"/>
      <c r="H3" s="190"/>
    </row>
    <row r="4" spans="1:10" ht="13.9" customHeight="1" x14ac:dyDescent="0.2">
      <c r="A4" s="225"/>
      <c r="E4" s="190"/>
      <c r="F4" s="228"/>
      <c r="G4" s="269"/>
      <c r="H4" s="190"/>
    </row>
    <row r="5" spans="1:10" ht="13.9" customHeight="1" x14ac:dyDescent="0.2">
      <c r="A5" s="225"/>
      <c r="E5" s="190"/>
      <c r="F5" s="228"/>
      <c r="G5" s="269"/>
      <c r="H5" s="190"/>
    </row>
    <row r="6" spans="1:10" s="347" customFormat="1" ht="23.25" customHeight="1" x14ac:dyDescent="0.25">
      <c r="A6" s="346" t="s">
        <v>247</v>
      </c>
      <c r="B6" s="31"/>
      <c r="C6" s="31"/>
      <c r="D6" s="31"/>
      <c r="E6" s="31"/>
      <c r="F6" s="228"/>
      <c r="G6" s="269"/>
      <c r="H6" s="190"/>
    </row>
    <row r="7" spans="1:10" s="347" customFormat="1" ht="17.25" customHeight="1" x14ac:dyDescent="0.3">
      <c r="A7" s="348" t="s">
        <v>248</v>
      </c>
      <c r="B7" s="31"/>
      <c r="C7" s="31"/>
      <c r="D7" s="31"/>
      <c r="F7" s="31"/>
      <c r="G7" s="345" t="s">
        <v>20</v>
      </c>
      <c r="H7" s="174">
        <f>'BDC 121W'!N6</f>
        <v>0</v>
      </c>
    </row>
    <row r="8" spans="1:10" ht="3.95" customHeight="1" thickBot="1" x14ac:dyDescent="0.25">
      <c r="A8" s="226"/>
      <c r="B8" s="192"/>
      <c r="C8" s="192"/>
      <c r="D8" s="192"/>
      <c r="E8" s="192"/>
      <c r="F8" s="192"/>
      <c r="G8" s="270"/>
      <c r="H8" s="192"/>
    </row>
    <row r="9" spans="1:10" ht="13.9" customHeight="1" thickTop="1" x14ac:dyDescent="0.2">
      <c r="A9" s="301" t="s">
        <v>97</v>
      </c>
      <c r="B9" s="193"/>
      <c r="C9" s="212">
        <f>'BDC 121W'!E8</f>
        <v>0</v>
      </c>
      <c r="D9" s="295"/>
      <c r="F9" s="195"/>
      <c r="G9" s="271" t="s">
        <v>0</v>
      </c>
      <c r="H9" s="364">
        <f>'BDC 121W'!N8</f>
        <v>0</v>
      </c>
    </row>
    <row r="10" spans="1:10" ht="13.9" customHeight="1" x14ac:dyDescent="0.2">
      <c r="A10" s="301" t="s">
        <v>98</v>
      </c>
      <c r="B10" s="193"/>
      <c r="C10" s="194">
        <f>'BDC 121W'!E9</f>
        <v>0</v>
      </c>
      <c r="D10" s="285"/>
      <c r="G10" s="272" t="s">
        <v>187</v>
      </c>
      <c r="H10" s="207">
        <f>'BDC 121W'!N9</f>
        <v>0</v>
      </c>
    </row>
    <row r="11" spans="1:10" ht="13.9" customHeight="1" x14ac:dyDescent="0.2">
      <c r="A11" s="227"/>
      <c r="B11" s="193"/>
      <c r="C11" s="211">
        <f>'BDC 121W'!E10</f>
        <v>0</v>
      </c>
      <c r="D11" s="286"/>
      <c r="G11" s="272" t="s">
        <v>186</v>
      </c>
      <c r="H11" s="207">
        <f>'BDC 121W'!N10</f>
        <v>0</v>
      </c>
    </row>
    <row r="12" spans="1:10" ht="13.9" customHeight="1" x14ac:dyDescent="0.2">
      <c r="A12" s="301" t="s">
        <v>182</v>
      </c>
      <c r="B12" s="193"/>
      <c r="C12" s="196">
        <f>'BDC 121W'!E11</f>
        <v>0</v>
      </c>
      <c r="D12" s="287"/>
      <c r="E12" s="218"/>
      <c r="F12" s="219"/>
      <c r="G12" s="273" t="s">
        <v>188</v>
      </c>
      <c r="H12" s="222">
        <f>'BDC 121W'!N11</f>
        <v>0</v>
      </c>
      <c r="I12" s="214"/>
      <c r="J12" s="199"/>
    </row>
    <row r="13" spans="1:10" ht="6.75" customHeight="1" thickBot="1" x14ac:dyDescent="0.25">
      <c r="A13" s="197"/>
      <c r="B13" s="192"/>
      <c r="C13" s="192"/>
      <c r="D13" s="192"/>
      <c r="E13" s="192"/>
      <c r="F13" s="192"/>
      <c r="G13" s="270"/>
      <c r="H13" s="198"/>
    </row>
    <row r="14" spans="1:10" ht="29.25" customHeight="1" thickTop="1" thickBot="1" x14ac:dyDescent="0.25">
      <c r="A14" s="234" t="s">
        <v>184</v>
      </c>
      <c r="B14" s="839" t="s">
        <v>66</v>
      </c>
      <c r="C14" s="840"/>
      <c r="D14" s="841"/>
      <c r="E14" s="231" t="s">
        <v>43</v>
      </c>
      <c r="F14" s="223" t="s">
        <v>44</v>
      </c>
      <c r="G14" s="274" t="s">
        <v>45</v>
      </c>
      <c r="H14" s="224" t="s">
        <v>108</v>
      </c>
    </row>
    <row r="15" spans="1:10" ht="15.95" customHeight="1" thickTop="1" x14ac:dyDescent="0.2">
      <c r="A15" s="357"/>
      <c r="B15" s="837"/>
      <c r="C15" s="838"/>
      <c r="D15" s="838"/>
      <c r="E15" s="232"/>
      <c r="F15" s="208"/>
      <c r="G15" s="275"/>
      <c r="H15" s="200">
        <f t="shared" ref="H15:H46" si="0">E15*G15</f>
        <v>0</v>
      </c>
    </row>
    <row r="16" spans="1:10" ht="15.95" customHeight="1" x14ac:dyDescent="0.2">
      <c r="A16" s="358"/>
      <c r="B16" s="835"/>
      <c r="C16" s="836"/>
      <c r="D16" s="836"/>
      <c r="E16" s="233"/>
      <c r="F16" s="209"/>
      <c r="G16" s="276"/>
      <c r="H16" s="201">
        <f t="shared" si="0"/>
        <v>0</v>
      </c>
    </row>
    <row r="17" spans="1:8" ht="15.95" customHeight="1" x14ac:dyDescent="0.2">
      <c r="A17" s="358"/>
      <c r="B17" s="835"/>
      <c r="C17" s="836"/>
      <c r="D17" s="836"/>
      <c r="E17" s="233"/>
      <c r="F17" s="210"/>
      <c r="G17" s="276"/>
      <c r="H17" s="201">
        <f t="shared" si="0"/>
        <v>0</v>
      </c>
    </row>
    <row r="18" spans="1:8" ht="15.95" customHeight="1" x14ac:dyDescent="0.2">
      <c r="A18" s="358"/>
      <c r="B18" s="835"/>
      <c r="C18" s="836"/>
      <c r="D18" s="836"/>
      <c r="E18" s="233"/>
      <c r="F18" s="209"/>
      <c r="G18" s="276"/>
      <c r="H18" s="201">
        <f t="shared" si="0"/>
        <v>0</v>
      </c>
    </row>
    <row r="19" spans="1:8" ht="15.95" customHeight="1" x14ac:dyDescent="0.2">
      <c r="A19" s="358"/>
      <c r="B19" s="835"/>
      <c r="C19" s="836"/>
      <c r="D19" s="836"/>
      <c r="E19" s="233"/>
      <c r="F19" s="209"/>
      <c r="G19" s="276"/>
      <c r="H19" s="201">
        <f t="shared" si="0"/>
        <v>0</v>
      </c>
    </row>
    <row r="20" spans="1:8" ht="15.95" customHeight="1" x14ac:dyDescent="0.2">
      <c r="A20" s="358"/>
      <c r="B20" s="835"/>
      <c r="C20" s="836"/>
      <c r="D20" s="836"/>
      <c r="E20" s="233"/>
      <c r="F20" s="209"/>
      <c r="G20" s="276"/>
      <c r="H20" s="201">
        <f t="shared" si="0"/>
        <v>0</v>
      </c>
    </row>
    <row r="21" spans="1:8" ht="15.95" customHeight="1" x14ac:dyDescent="0.2">
      <c r="A21" s="358"/>
      <c r="B21" s="835"/>
      <c r="C21" s="836"/>
      <c r="D21" s="836"/>
      <c r="E21" s="233"/>
      <c r="F21" s="209"/>
      <c r="G21" s="276"/>
      <c r="H21" s="201">
        <f t="shared" si="0"/>
        <v>0</v>
      </c>
    </row>
    <row r="22" spans="1:8" ht="15.95" customHeight="1" x14ac:dyDescent="0.2">
      <c r="A22" s="358"/>
      <c r="B22" s="835"/>
      <c r="C22" s="836"/>
      <c r="D22" s="836"/>
      <c r="E22" s="233"/>
      <c r="F22" s="209"/>
      <c r="G22" s="276"/>
      <c r="H22" s="201">
        <f t="shared" si="0"/>
        <v>0</v>
      </c>
    </row>
    <row r="23" spans="1:8" ht="15.95" customHeight="1" x14ac:dyDescent="0.2">
      <c r="A23" s="358"/>
      <c r="B23" s="835"/>
      <c r="C23" s="836"/>
      <c r="D23" s="836"/>
      <c r="E23" s="233"/>
      <c r="F23" s="209"/>
      <c r="G23" s="276"/>
      <c r="H23" s="201">
        <f t="shared" si="0"/>
        <v>0</v>
      </c>
    </row>
    <row r="24" spans="1:8" ht="15.95" customHeight="1" x14ac:dyDescent="0.2">
      <c r="A24" s="358"/>
      <c r="B24" s="835"/>
      <c r="C24" s="836"/>
      <c r="D24" s="836"/>
      <c r="E24" s="233"/>
      <c r="F24" s="209"/>
      <c r="G24" s="276"/>
      <c r="H24" s="201">
        <f t="shared" si="0"/>
        <v>0</v>
      </c>
    </row>
    <row r="25" spans="1:8" ht="15.95" customHeight="1" x14ac:dyDescent="0.2">
      <c r="A25" s="358"/>
      <c r="B25" s="835"/>
      <c r="C25" s="836"/>
      <c r="D25" s="836"/>
      <c r="E25" s="233"/>
      <c r="F25" s="209"/>
      <c r="G25" s="276"/>
      <c r="H25" s="201">
        <f t="shared" si="0"/>
        <v>0</v>
      </c>
    </row>
    <row r="26" spans="1:8" ht="15.95" customHeight="1" x14ac:dyDescent="0.2">
      <c r="A26" s="358"/>
      <c r="B26" s="835"/>
      <c r="C26" s="836"/>
      <c r="D26" s="836"/>
      <c r="E26" s="233"/>
      <c r="F26" s="209"/>
      <c r="G26" s="276"/>
      <c r="H26" s="201">
        <f t="shared" si="0"/>
        <v>0</v>
      </c>
    </row>
    <row r="27" spans="1:8" ht="15.95" customHeight="1" x14ac:dyDescent="0.2">
      <c r="A27" s="358"/>
      <c r="B27" s="835"/>
      <c r="C27" s="836"/>
      <c r="D27" s="836"/>
      <c r="E27" s="233"/>
      <c r="F27" s="209"/>
      <c r="G27" s="276"/>
      <c r="H27" s="201">
        <f t="shared" si="0"/>
        <v>0</v>
      </c>
    </row>
    <row r="28" spans="1:8" ht="15.95" customHeight="1" x14ac:dyDescent="0.2">
      <c r="A28" s="358"/>
      <c r="B28" s="835"/>
      <c r="C28" s="836"/>
      <c r="D28" s="836"/>
      <c r="E28" s="233"/>
      <c r="F28" s="209"/>
      <c r="G28" s="276"/>
      <c r="H28" s="201">
        <f t="shared" si="0"/>
        <v>0</v>
      </c>
    </row>
    <row r="29" spans="1:8" ht="15.95" customHeight="1" x14ac:dyDescent="0.2">
      <c r="A29" s="358"/>
      <c r="B29" s="835"/>
      <c r="C29" s="836"/>
      <c r="D29" s="836"/>
      <c r="E29" s="233"/>
      <c r="F29" s="209"/>
      <c r="G29" s="276"/>
      <c r="H29" s="201">
        <f t="shared" si="0"/>
        <v>0</v>
      </c>
    </row>
    <row r="30" spans="1:8" ht="15.95" customHeight="1" x14ac:dyDescent="0.2">
      <c r="A30" s="358"/>
      <c r="B30" s="835"/>
      <c r="C30" s="836"/>
      <c r="D30" s="836"/>
      <c r="E30" s="233"/>
      <c r="F30" s="209"/>
      <c r="G30" s="276"/>
      <c r="H30" s="201">
        <f t="shared" si="0"/>
        <v>0</v>
      </c>
    </row>
    <row r="31" spans="1:8" ht="15.95" customHeight="1" x14ac:dyDescent="0.2">
      <c r="A31" s="358"/>
      <c r="B31" s="835"/>
      <c r="C31" s="836"/>
      <c r="D31" s="836"/>
      <c r="E31" s="233"/>
      <c r="F31" s="209"/>
      <c r="G31" s="276"/>
      <c r="H31" s="201">
        <f t="shared" si="0"/>
        <v>0</v>
      </c>
    </row>
    <row r="32" spans="1:8" ht="15.95" customHeight="1" x14ac:dyDescent="0.2">
      <c r="A32" s="358"/>
      <c r="B32" s="835"/>
      <c r="C32" s="836"/>
      <c r="D32" s="836"/>
      <c r="E32" s="233"/>
      <c r="F32" s="209"/>
      <c r="G32" s="276"/>
      <c r="H32" s="201">
        <f t="shared" si="0"/>
        <v>0</v>
      </c>
    </row>
    <row r="33" spans="1:8" ht="15.95" customHeight="1" x14ac:dyDescent="0.2">
      <c r="A33" s="358"/>
      <c r="B33" s="835"/>
      <c r="C33" s="836"/>
      <c r="D33" s="836"/>
      <c r="E33" s="233"/>
      <c r="F33" s="209"/>
      <c r="G33" s="276"/>
      <c r="H33" s="201">
        <f t="shared" si="0"/>
        <v>0</v>
      </c>
    </row>
    <row r="34" spans="1:8" ht="15.95" customHeight="1" x14ac:dyDescent="0.2">
      <c r="A34" s="358"/>
      <c r="B34" s="835"/>
      <c r="C34" s="836"/>
      <c r="D34" s="836"/>
      <c r="E34" s="233"/>
      <c r="F34" s="209"/>
      <c r="G34" s="276"/>
      <c r="H34" s="201">
        <f t="shared" si="0"/>
        <v>0</v>
      </c>
    </row>
    <row r="35" spans="1:8" ht="15.95" customHeight="1" x14ac:dyDescent="0.2">
      <c r="A35" s="358"/>
      <c r="B35" s="835"/>
      <c r="C35" s="836"/>
      <c r="D35" s="836"/>
      <c r="E35" s="233"/>
      <c r="F35" s="209"/>
      <c r="G35" s="276"/>
      <c r="H35" s="201">
        <f t="shared" si="0"/>
        <v>0</v>
      </c>
    </row>
    <row r="36" spans="1:8" ht="15.95" customHeight="1" x14ac:dyDescent="0.2">
      <c r="A36" s="358"/>
      <c r="B36" s="835"/>
      <c r="C36" s="836"/>
      <c r="D36" s="836"/>
      <c r="E36" s="233"/>
      <c r="F36" s="209"/>
      <c r="G36" s="276"/>
      <c r="H36" s="201">
        <f t="shared" si="0"/>
        <v>0</v>
      </c>
    </row>
    <row r="37" spans="1:8" ht="15.95" customHeight="1" x14ac:dyDescent="0.2">
      <c r="A37" s="358"/>
      <c r="B37" s="835"/>
      <c r="C37" s="836"/>
      <c r="D37" s="836"/>
      <c r="E37" s="233"/>
      <c r="F37" s="209"/>
      <c r="G37" s="276"/>
      <c r="H37" s="201">
        <f t="shared" si="0"/>
        <v>0</v>
      </c>
    </row>
    <row r="38" spans="1:8" ht="15.95" customHeight="1" x14ac:dyDescent="0.2">
      <c r="A38" s="358"/>
      <c r="B38" s="835"/>
      <c r="C38" s="836"/>
      <c r="D38" s="836"/>
      <c r="E38" s="233"/>
      <c r="F38" s="209"/>
      <c r="G38" s="276"/>
      <c r="H38" s="201">
        <f t="shared" si="0"/>
        <v>0</v>
      </c>
    </row>
    <row r="39" spans="1:8" ht="15.95" customHeight="1" x14ac:dyDescent="0.2">
      <c r="A39" s="358"/>
      <c r="B39" s="835"/>
      <c r="C39" s="836"/>
      <c r="D39" s="836"/>
      <c r="E39" s="233"/>
      <c r="F39" s="209"/>
      <c r="G39" s="276"/>
      <c r="H39" s="201">
        <f t="shared" si="0"/>
        <v>0</v>
      </c>
    </row>
    <row r="40" spans="1:8" ht="15.95" customHeight="1" x14ac:dyDescent="0.2">
      <c r="A40" s="358"/>
      <c r="B40" s="835"/>
      <c r="C40" s="836"/>
      <c r="D40" s="836"/>
      <c r="E40" s="233"/>
      <c r="F40" s="209"/>
      <c r="G40" s="276"/>
      <c r="H40" s="201">
        <f t="shared" si="0"/>
        <v>0</v>
      </c>
    </row>
    <row r="41" spans="1:8" ht="15.95" customHeight="1" x14ac:dyDescent="0.2">
      <c r="A41" s="358"/>
      <c r="B41" s="835"/>
      <c r="C41" s="836"/>
      <c r="D41" s="836"/>
      <c r="E41" s="233"/>
      <c r="F41" s="209"/>
      <c r="G41" s="276"/>
      <c r="H41" s="201">
        <f t="shared" si="0"/>
        <v>0</v>
      </c>
    </row>
    <row r="42" spans="1:8" ht="15.95" customHeight="1" x14ac:dyDescent="0.2">
      <c r="A42" s="358"/>
      <c r="B42" s="835"/>
      <c r="C42" s="836"/>
      <c r="D42" s="836"/>
      <c r="E42" s="233"/>
      <c r="F42" s="209"/>
      <c r="G42" s="276"/>
      <c r="H42" s="201">
        <f t="shared" si="0"/>
        <v>0</v>
      </c>
    </row>
    <row r="43" spans="1:8" ht="15.95" customHeight="1" x14ac:dyDescent="0.2">
      <c r="A43" s="358"/>
      <c r="B43" s="835"/>
      <c r="C43" s="836"/>
      <c r="D43" s="836"/>
      <c r="E43" s="233"/>
      <c r="F43" s="209"/>
      <c r="G43" s="276"/>
      <c r="H43" s="201">
        <f t="shared" si="0"/>
        <v>0</v>
      </c>
    </row>
    <row r="44" spans="1:8" ht="15.95" customHeight="1" x14ac:dyDescent="0.2">
      <c r="A44" s="358"/>
      <c r="B44" s="835"/>
      <c r="C44" s="836"/>
      <c r="D44" s="836"/>
      <c r="E44" s="233"/>
      <c r="F44" s="209"/>
      <c r="G44" s="276"/>
      <c r="H44" s="201">
        <f t="shared" si="0"/>
        <v>0</v>
      </c>
    </row>
    <row r="45" spans="1:8" ht="15.95" customHeight="1" x14ac:dyDescent="0.2">
      <c r="A45" s="358"/>
      <c r="B45" s="835"/>
      <c r="C45" s="836"/>
      <c r="D45" s="836"/>
      <c r="E45" s="233"/>
      <c r="F45" s="209"/>
      <c r="G45" s="276"/>
      <c r="H45" s="201">
        <f t="shared" si="0"/>
        <v>0</v>
      </c>
    </row>
    <row r="46" spans="1:8" ht="15.95" customHeight="1" x14ac:dyDescent="0.2">
      <c r="A46" s="358"/>
      <c r="B46" s="835"/>
      <c r="C46" s="836"/>
      <c r="D46" s="836"/>
      <c r="E46" s="233"/>
      <c r="F46" s="209"/>
      <c r="G46" s="276"/>
      <c r="H46" s="201">
        <f t="shared" si="0"/>
        <v>0</v>
      </c>
    </row>
    <row r="47" spans="1:8" ht="15.95" customHeight="1" thickBot="1" x14ac:dyDescent="0.25">
      <c r="A47" s="358"/>
      <c r="B47" s="835"/>
      <c r="C47" s="836"/>
      <c r="D47" s="836"/>
      <c r="E47" s="233"/>
      <c r="F47" s="209"/>
      <c r="G47" s="276"/>
      <c r="H47" s="201">
        <f>E47*G47</f>
        <v>0</v>
      </c>
    </row>
    <row r="48" spans="1:8" s="205" customFormat="1" ht="18" customHeight="1" thickTop="1" thickBot="1" x14ac:dyDescent="0.25">
      <c r="A48" s="297" t="s">
        <v>198</v>
      </c>
      <c r="B48" s="236"/>
      <c r="C48" s="237"/>
      <c r="D48" s="204"/>
      <c r="E48" s="235"/>
      <c r="F48" s="235"/>
      <c r="G48" s="296" t="s">
        <v>251</v>
      </c>
      <c r="H48" s="206">
        <f>SUM(H15:H47)</f>
        <v>0</v>
      </c>
    </row>
    <row r="49" spans="1:12" s="199" customFormat="1" ht="14.25" customHeight="1" thickTop="1" x14ac:dyDescent="0.2">
      <c r="A49" s="302" t="s">
        <v>283</v>
      </c>
      <c r="B49" s="202"/>
      <c r="C49" s="439" t="s">
        <v>284</v>
      </c>
      <c r="G49" s="277"/>
      <c r="H49" s="203"/>
      <c r="I49" s="203"/>
      <c r="J49" s="203"/>
      <c r="K49" s="203"/>
      <c r="L49" s="203"/>
    </row>
  </sheetData>
  <sheetProtection password="808C" sheet="1" objects="1" scenarios="1"/>
  <mergeCells count="34">
    <mergeCell ref="B47:D47"/>
    <mergeCell ref="B46:D46"/>
    <mergeCell ref="B42:D42"/>
    <mergeCell ref="B43:D43"/>
    <mergeCell ref="B44:D44"/>
    <mergeCell ref="B45:D45"/>
    <mergeCell ref="B41:D41"/>
    <mergeCell ref="B36:D36"/>
    <mergeCell ref="B37:D37"/>
    <mergeCell ref="B38:D38"/>
    <mergeCell ref="B39:D39"/>
    <mergeCell ref="B14:D14"/>
    <mergeCell ref="B16:D16"/>
    <mergeCell ref="B17:D17"/>
    <mergeCell ref="B24:D24"/>
    <mergeCell ref="B23:D23"/>
    <mergeCell ref="B15:D15"/>
    <mergeCell ref="B18:D18"/>
    <mergeCell ref="B19:D19"/>
    <mergeCell ref="B20:D20"/>
    <mergeCell ref="B21:D21"/>
    <mergeCell ref="B22:D22"/>
    <mergeCell ref="B27:D27"/>
    <mergeCell ref="B25:D25"/>
    <mergeCell ref="B40:D40"/>
    <mergeCell ref="B26:D26"/>
    <mergeCell ref="B34:D34"/>
    <mergeCell ref="B35:D35"/>
    <mergeCell ref="B29:D29"/>
    <mergeCell ref="B28:D28"/>
    <mergeCell ref="B32:D32"/>
    <mergeCell ref="B33:D33"/>
    <mergeCell ref="B30:D30"/>
    <mergeCell ref="B31:D31"/>
  </mergeCells>
  <phoneticPr fontId="1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5:J56"/>
  <sheetViews>
    <sheetView showGridLines="0" showRowColHeaders="0" showZeros="0" showOutlineSymbols="0" topLeftCell="A25" zoomScaleNormal="100" zoomScaleSheetLayoutView="100" workbookViewId="0">
      <selection activeCell="F50" sqref="F50"/>
    </sheetView>
  </sheetViews>
  <sheetFormatPr defaultRowHeight="15" x14ac:dyDescent="0.2"/>
  <cols>
    <col min="1" max="1" width="13.88671875" customWidth="1"/>
    <col min="2" max="2" width="13.6640625" customWidth="1"/>
    <col min="3" max="3" width="11.77734375" customWidth="1"/>
    <col min="4" max="4" width="7.21875" customWidth="1"/>
    <col min="5" max="5" width="10.6640625" customWidth="1"/>
    <col min="6" max="7" width="11.77734375" customWidth="1"/>
    <col min="8" max="9" width="14.6640625" customWidth="1"/>
    <col min="10" max="10" width="0.6640625" customWidth="1"/>
  </cols>
  <sheetData>
    <row r="5" spans="1:10" ht="13.5" customHeight="1" x14ac:dyDescent="0.2"/>
    <row r="6" spans="1:10" ht="18" customHeight="1" x14ac:dyDescent="0.3">
      <c r="A6" s="591" t="s">
        <v>205</v>
      </c>
      <c r="B6" s="592"/>
      <c r="C6" s="592"/>
      <c r="D6" s="592"/>
      <c r="E6" s="592"/>
      <c r="F6" s="592"/>
      <c r="H6" s="284" t="s">
        <v>20</v>
      </c>
      <c r="I6" s="174">
        <f>'BDC 121W'!N6</f>
        <v>0</v>
      </c>
    </row>
    <row r="7" spans="1:10" ht="5.25" customHeight="1" thickBot="1" x14ac:dyDescent="0.25">
      <c r="A7" s="1"/>
      <c r="B7" s="1"/>
      <c r="C7" s="1"/>
      <c r="D7" s="1"/>
      <c r="E7" s="398"/>
      <c r="F7" s="1"/>
      <c r="G7" s="1"/>
      <c r="H7" s="1"/>
      <c r="I7" s="398"/>
    </row>
    <row r="8" spans="1:10" ht="15" customHeight="1" thickTop="1" x14ac:dyDescent="0.2">
      <c r="A8" s="400" t="s">
        <v>34</v>
      </c>
      <c r="B8" s="596"/>
      <c r="C8" s="596"/>
      <c r="D8" s="596"/>
      <c r="E8" s="399"/>
      <c r="F8" s="11"/>
      <c r="H8" s="145" t="s">
        <v>0</v>
      </c>
      <c r="I8" s="407"/>
      <c r="J8" s="326"/>
    </row>
    <row r="9" spans="1:10" ht="15" customHeight="1" x14ac:dyDescent="0.2">
      <c r="A9" s="394" t="s">
        <v>35</v>
      </c>
      <c r="B9" s="597"/>
      <c r="C9" s="597"/>
      <c r="D9" s="597"/>
      <c r="E9" s="310"/>
      <c r="F9" s="11"/>
      <c r="H9" s="372" t="s">
        <v>187</v>
      </c>
      <c r="I9" s="408">
        <f>'BDC 121W'!N9</f>
        <v>0</v>
      </c>
      <c r="J9" s="321"/>
    </row>
    <row r="10" spans="1:10" ht="15" customHeight="1" x14ac:dyDescent="0.2">
      <c r="A10" s="401"/>
      <c r="B10" s="597"/>
      <c r="C10" s="597"/>
      <c r="D10" s="597"/>
      <c r="E10" s="310"/>
      <c r="F10" s="11"/>
      <c r="H10" s="372" t="s">
        <v>186</v>
      </c>
      <c r="I10" s="408">
        <f>'BDC 121W'!N10</f>
        <v>0</v>
      </c>
      <c r="J10" s="321"/>
    </row>
    <row r="11" spans="1:10" ht="15" customHeight="1" x14ac:dyDescent="0.2">
      <c r="A11" s="394" t="s">
        <v>36</v>
      </c>
      <c r="B11" s="597"/>
      <c r="C11" s="597"/>
      <c r="D11" s="597"/>
      <c r="E11" s="310"/>
      <c r="H11" s="371" t="s">
        <v>188</v>
      </c>
      <c r="I11" s="409">
        <f>'BDC 121W'!N11</f>
        <v>0</v>
      </c>
      <c r="J11" s="321"/>
    </row>
    <row r="12" spans="1:10" ht="4.9000000000000004" customHeight="1" thickBot="1" x14ac:dyDescent="0.25">
      <c r="A12" s="50"/>
      <c r="B12" s="40"/>
      <c r="C12" s="7"/>
      <c r="D12" s="7"/>
      <c r="E12" s="7"/>
      <c r="F12" s="40"/>
      <c r="G12" s="12"/>
      <c r="H12" s="7"/>
      <c r="I12" s="411"/>
      <c r="J12" s="319"/>
    </row>
    <row r="13" spans="1:10" ht="13.5" customHeight="1" thickTop="1" x14ac:dyDescent="0.2">
      <c r="A13" s="582" t="s">
        <v>142</v>
      </c>
      <c r="B13" s="583"/>
      <c r="C13" s="583"/>
      <c r="D13" s="583"/>
      <c r="E13" s="583"/>
      <c r="F13" s="584"/>
      <c r="G13" s="570" t="s">
        <v>259</v>
      </c>
      <c r="H13" s="571"/>
      <c r="I13" s="572"/>
      <c r="J13" s="412"/>
    </row>
    <row r="14" spans="1:10" ht="9.4" customHeight="1" x14ac:dyDescent="0.2">
      <c r="A14" s="579" t="s">
        <v>37</v>
      </c>
      <c r="B14" s="588"/>
      <c r="C14" s="588" t="s">
        <v>38</v>
      </c>
      <c r="D14" s="588" t="s">
        <v>39</v>
      </c>
      <c r="E14" s="593" t="s">
        <v>260</v>
      </c>
      <c r="F14" s="585" t="s">
        <v>40</v>
      </c>
      <c r="G14" s="579" t="s">
        <v>1</v>
      </c>
      <c r="H14" s="573" t="s">
        <v>41</v>
      </c>
      <c r="I14" s="574"/>
      <c r="J14" s="631"/>
    </row>
    <row r="15" spans="1:10" ht="9.4" customHeight="1" x14ac:dyDescent="0.2">
      <c r="A15" s="580"/>
      <c r="B15" s="589"/>
      <c r="C15" s="589"/>
      <c r="D15" s="589"/>
      <c r="E15" s="594"/>
      <c r="F15" s="586"/>
      <c r="G15" s="580"/>
      <c r="H15" s="575"/>
      <c r="I15" s="576"/>
      <c r="J15" s="632"/>
    </row>
    <row r="16" spans="1:10" ht="8.25" customHeight="1" x14ac:dyDescent="0.2">
      <c r="A16" s="581"/>
      <c r="B16" s="590"/>
      <c r="C16" s="590"/>
      <c r="D16" s="590"/>
      <c r="E16" s="595"/>
      <c r="F16" s="587"/>
      <c r="G16" s="581"/>
      <c r="H16" s="577"/>
      <c r="I16" s="578"/>
      <c r="J16" s="633"/>
    </row>
    <row r="17" spans="1:10" ht="12" customHeight="1" x14ac:dyDescent="0.2">
      <c r="A17" s="568"/>
      <c r="B17" s="569"/>
      <c r="C17" s="43"/>
      <c r="D17" s="43"/>
      <c r="E17" s="44"/>
      <c r="F17" s="168">
        <f t="shared" ref="F17:F24" si="0">D17*E17</f>
        <v>0</v>
      </c>
      <c r="G17" s="352"/>
      <c r="H17" s="556"/>
      <c r="I17" s="557"/>
      <c r="J17" s="413"/>
    </row>
    <row r="18" spans="1:10" ht="12" customHeight="1" x14ac:dyDescent="0.2">
      <c r="A18" s="558"/>
      <c r="B18" s="559"/>
      <c r="C18" s="43"/>
      <c r="D18" s="43"/>
      <c r="E18" s="44"/>
      <c r="F18" s="168">
        <f t="shared" si="0"/>
        <v>0</v>
      </c>
      <c r="G18" s="352"/>
      <c r="H18" s="556"/>
      <c r="I18" s="557"/>
      <c r="J18" s="413"/>
    </row>
    <row r="19" spans="1:10" ht="12" customHeight="1" x14ac:dyDescent="0.2">
      <c r="A19" s="558"/>
      <c r="B19" s="559"/>
      <c r="C19" s="43"/>
      <c r="D19" s="43"/>
      <c r="E19" s="44"/>
      <c r="F19" s="168">
        <f t="shared" si="0"/>
        <v>0</v>
      </c>
      <c r="G19" s="352"/>
      <c r="H19" s="556"/>
      <c r="I19" s="557"/>
      <c r="J19" s="413"/>
    </row>
    <row r="20" spans="1:10" ht="12" customHeight="1" x14ac:dyDescent="0.2">
      <c r="A20" s="558"/>
      <c r="B20" s="559"/>
      <c r="C20" s="43"/>
      <c r="D20" s="43"/>
      <c r="E20" s="44"/>
      <c r="F20" s="168">
        <f t="shared" si="0"/>
        <v>0</v>
      </c>
      <c r="G20" s="352"/>
      <c r="H20" s="556"/>
      <c r="I20" s="557"/>
      <c r="J20" s="413"/>
    </row>
    <row r="21" spans="1:10" ht="12" customHeight="1" x14ac:dyDescent="0.2">
      <c r="A21" s="558"/>
      <c r="B21" s="559"/>
      <c r="C21" s="43"/>
      <c r="D21" s="43"/>
      <c r="E21" s="44"/>
      <c r="F21" s="168">
        <f t="shared" si="0"/>
        <v>0</v>
      </c>
      <c r="G21" s="352"/>
      <c r="H21" s="556"/>
      <c r="I21" s="557"/>
      <c r="J21" s="413"/>
    </row>
    <row r="22" spans="1:10" ht="12" customHeight="1" x14ac:dyDescent="0.2">
      <c r="A22" s="558"/>
      <c r="B22" s="559"/>
      <c r="C22" s="43"/>
      <c r="D22" s="43"/>
      <c r="E22" s="44"/>
      <c r="F22" s="168">
        <f t="shared" si="0"/>
        <v>0</v>
      </c>
      <c r="G22" s="352"/>
      <c r="H22" s="556"/>
      <c r="I22" s="557"/>
      <c r="J22" s="413"/>
    </row>
    <row r="23" spans="1:10" ht="12" customHeight="1" x14ac:dyDescent="0.2">
      <c r="A23" s="558"/>
      <c r="B23" s="559"/>
      <c r="C23" s="43"/>
      <c r="D23" s="43"/>
      <c r="E23" s="44"/>
      <c r="F23" s="168">
        <f t="shared" si="0"/>
        <v>0</v>
      </c>
      <c r="G23" s="352"/>
      <c r="H23" s="556"/>
      <c r="I23" s="557"/>
      <c r="J23" s="413"/>
    </row>
    <row r="24" spans="1:10" ht="12" customHeight="1" x14ac:dyDescent="0.2">
      <c r="A24" s="558"/>
      <c r="B24" s="559"/>
      <c r="C24" s="46"/>
      <c r="D24" s="46"/>
      <c r="E24" s="47"/>
      <c r="F24" s="168">
        <f t="shared" si="0"/>
        <v>0</v>
      </c>
      <c r="G24" s="352"/>
      <c r="H24" s="556"/>
      <c r="I24" s="557"/>
      <c r="J24" s="413"/>
    </row>
    <row r="25" spans="1:10" ht="12" customHeight="1" thickBot="1" x14ac:dyDescent="0.25">
      <c r="A25" s="637" t="s">
        <v>253</v>
      </c>
      <c r="B25" s="643"/>
      <c r="C25" s="643"/>
      <c r="D25" s="643"/>
      <c r="E25" s="644"/>
      <c r="F25" s="187"/>
      <c r="G25" s="365"/>
      <c r="H25" s="561"/>
      <c r="I25" s="562"/>
      <c r="J25" s="414"/>
    </row>
    <row r="26" spans="1:10" ht="13.15" customHeight="1" thickTop="1" thickBot="1" x14ac:dyDescent="0.25">
      <c r="A26" s="645" t="s">
        <v>261</v>
      </c>
      <c r="B26" s="646"/>
      <c r="C26" s="646"/>
      <c r="D26" s="646"/>
      <c r="E26" s="647"/>
      <c r="F26" s="136">
        <f>SUM(F17:F25)</f>
        <v>0</v>
      </c>
      <c r="G26" s="366"/>
      <c r="H26" s="563"/>
      <c r="I26" s="564"/>
      <c r="J26" s="429"/>
    </row>
    <row r="27" spans="1:10" ht="13.5" customHeight="1" thickTop="1" x14ac:dyDescent="0.2">
      <c r="A27" s="565" t="s">
        <v>143</v>
      </c>
      <c r="B27" s="566"/>
      <c r="C27" s="566"/>
      <c r="D27" s="566"/>
      <c r="E27" s="566"/>
      <c r="F27" s="567"/>
      <c r="G27" s="619"/>
      <c r="H27" s="466"/>
      <c r="I27" s="466"/>
      <c r="J27" s="632"/>
    </row>
    <row r="28" spans="1:10" ht="9.4" customHeight="1" x14ac:dyDescent="0.2">
      <c r="A28" s="649" t="s">
        <v>42</v>
      </c>
      <c r="B28" s="650"/>
      <c r="C28" s="588" t="s">
        <v>43</v>
      </c>
      <c r="D28" s="588" t="s">
        <v>44</v>
      </c>
      <c r="E28" s="588" t="s">
        <v>45</v>
      </c>
      <c r="F28" s="599" t="s">
        <v>46</v>
      </c>
      <c r="G28" s="620"/>
      <c r="H28" s="466"/>
      <c r="I28" s="466"/>
      <c r="J28" s="632"/>
    </row>
    <row r="29" spans="1:10" ht="8.25" customHeight="1" x14ac:dyDescent="0.2">
      <c r="A29" s="651"/>
      <c r="B29" s="652"/>
      <c r="C29" s="598"/>
      <c r="D29" s="598"/>
      <c r="E29" s="598"/>
      <c r="F29" s="600"/>
      <c r="G29" s="621"/>
      <c r="H29" s="622"/>
      <c r="I29" s="622"/>
      <c r="J29" s="633"/>
    </row>
    <row r="30" spans="1:10" ht="12" customHeight="1" x14ac:dyDescent="0.2">
      <c r="A30" s="568"/>
      <c r="B30" s="648"/>
      <c r="C30" s="49"/>
      <c r="D30" s="43"/>
      <c r="E30" s="44"/>
      <c r="F30" s="415">
        <f t="shared" ref="F30:F37" si="1">C30*E30</f>
        <v>0</v>
      </c>
      <c r="G30" s="416"/>
      <c r="H30" s="556"/>
      <c r="I30" s="557"/>
      <c r="J30" s="413"/>
    </row>
    <row r="31" spans="1:10" ht="12" customHeight="1" x14ac:dyDescent="0.2">
      <c r="A31" s="558"/>
      <c r="B31" s="560"/>
      <c r="C31" s="49"/>
      <c r="D31" s="43"/>
      <c r="E31" s="44"/>
      <c r="F31" s="415">
        <f t="shared" si="1"/>
        <v>0</v>
      </c>
      <c r="G31" s="416"/>
      <c r="H31" s="556"/>
      <c r="I31" s="557"/>
      <c r="J31" s="413"/>
    </row>
    <row r="32" spans="1:10" ht="12" customHeight="1" x14ac:dyDescent="0.2">
      <c r="A32" s="558"/>
      <c r="B32" s="560"/>
      <c r="C32" s="49"/>
      <c r="D32" s="43"/>
      <c r="E32" s="44"/>
      <c r="F32" s="415">
        <f t="shared" si="1"/>
        <v>0</v>
      </c>
      <c r="G32" s="416"/>
      <c r="H32" s="556"/>
      <c r="I32" s="557"/>
      <c r="J32" s="413"/>
    </row>
    <row r="33" spans="1:10" ht="12" customHeight="1" x14ac:dyDescent="0.2">
      <c r="A33" s="558"/>
      <c r="B33" s="560"/>
      <c r="C33" s="49"/>
      <c r="D33" s="43"/>
      <c r="E33" s="44"/>
      <c r="F33" s="415">
        <f t="shared" si="1"/>
        <v>0</v>
      </c>
      <c r="G33" s="416"/>
      <c r="H33" s="556"/>
      <c r="I33" s="557"/>
      <c r="J33" s="413"/>
    </row>
    <row r="34" spans="1:10" ht="12" customHeight="1" x14ac:dyDescent="0.2">
      <c r="A34" s="558"/>
      <c r="B34" s="560"/>
      <c r="C34" s="49"/>
      <c r="D34" s="43"/>
      <c r="E34" s="44"/>
      <c r="F34" s="415">
        <f t="shared" si="1"/>
        <v>0</v>
      </c>
      <c r="G34" s="416"/>
      <c r="H34" s="556"/>
      <c r="I34" s="557"/>
      <c r="J34" s="413"/>
    </row>
    <row r="35" spans="1:10" ht="12" customHeight="1" x14ac:dyDescent="0.2">
      <c r="A35" s="558"/>
      <c r="B35" s="560"/>
      <c r="C35" s="49"/>
      <c r="D35" s="175"/>
      <c r="E35" s="44"/>
      <c r="F35" s="415">
        <f t="shared" si="1"/>
        <v>0</v>
      </c>
      <c r="G35" s="416"/>
      <c r="H35" s="556"/>
      <c r="I35" s="557"/>
      <c r="J35" s="413"/>
    </row>
    <row r="36" spans="1:10" ht="12" customHeight="1" x14ac:dyDescent="0.2">
      <c r="A36" s="558"/>
      <c r="B36" s="560"/>
      <c r="C36" s="49"/>
      <c r="D36" s="43"/>
      <c r="E36" s="44"/>
      <c r="F36" s="415">
        <f t="shared" si="1"/>
        <v>0</v>
      </c>
      <c r="G36" s="416"/>
      <c r="H36" s="556"/>
      <c r="I36" s="557"/>
      <c r="J36" s="413"/>
    </row>
    <row r="37" spans="1:10" ht="12" customHeight="1" x14ac:dyDescent="0.2">
      <c r="A37" s="558"/>
      <c r="B37" s="560"/>
      <c r="C37" s="49"/>
      <c r="D37" s="43"/>
      <c r="E37" s="44"/>
      <c r="F37" s="415">
        <f t="shared" si="1"/>
        <v>0</v>
      </c>
      <c r="G37" s="416"/>
      <c r="H37" s="556"/>
      <c r="I37" s="557"/>
      <c r="J37" s="413"/>
    </row>
    <row r="38" spans="1:10" ht="12" customHeight="1" thickBot="1" x14ac:dyDescent="0.25">
      <c r="A38" s="637" t="s">
        <v>253</v>
      </c>
      <c r="B38" s="638"/>
      <c r="C38" s="638"/>
      <c r="D38" s="638"/>
      <c r="E38" s="639"/>
      <c r="F38" s="417"/>
      <c r="G38" s="418"/>
      <c r="H38" s="613"/>
      <c r="I38" s="562"/>
      <c r="J38" s="414"/>
    </row>
    <row r="39" spans="1:10" ht="13.15" customHeight="1" thickTop="1" thickBot="1" x14ac:dyDescent="0.25">
      <c r="A39" s="640" t="s">
        <v>262</v>
      </c>
      <c r="B39" s="641"/>
      <c r="C39" s="641"/>
      <c r="D39" s="641"/>
      <c r="E39" s="642"/>
      <c r="F39" s="375">
        <f>SUM(F30:F38)</f>
        <v>0</v>
      </c>
      <c r="G39" s="367"/>
      <c r="H39" s="614"/>
      <c r="I39" s="615"/>
      <c r="J39" s="429"/>
    </row>
    <row r="40" spans="1:10" ht="13.9" customHeight="1" thickTop="1" thickBot="1" x14ac:dyDescent="0.25">
      <c r="A40" s="634" t="s">
        <v>149</v>
      </c>
      <c r="B40" s="635"/>
      <c r="C40" s="635"/>
      <c r="D40" s="635"/>
      <c r="E40" s="635"/>
      <c r="F40" s="636"/>
      <c r="G40" s="618"/>
      <c r="H40" s="552"/>
      <c r="I40" s="552"/>
      <c r="J40" s="321"/>
    </row>
    <row r="41" spans="1:10" ht="12.75" customHeight="1" thickTop="1" thickBot="1" x14ac:dyDescent="0.25">
      <c r="A41" s="607" t="s">
        <v>263</v>
      </c>
      <c r="B41" s="608"/>
      <c r="C41" s="608"/>
      <c r="D41" s="608"/>
      <c r="E41" s="609"/>
      <c r="F41" s="376"/>
      <c r="G41" s="430"/>
      <c r="H41" s="616"/>
      <c r="I41" s="617"/>
      <c r="J41" s="429"/>
    </row>
    <row r="42" spans="1:10" ht="13.5" customHeight="1" thickTop="1" x14ac:dyDescent="0.2">
      <c r="A42" s="610" t="s">
        <v>150</v>
      </c>
      <c r="B42" s="611"/>
      <c r="C42" s="611"/>
      <c r="D42" s="611"/>
      <c r="E42" s="611"/>
      <c r="F42" s="612"/>
      <c r="G42" s="431"/>
      <c r="H42" s="432"/>
      <c r="I42" s="433"/>
      <c r="J42" s="412"/>
    </row>
    <row r="43" spans="1:10" ht="12" customHeight="1" x14ac:dyDescent="0.2">
      <c r="A43" s="626" t="s">
        <v>254</v>
      </c>
      <c r="B43" s="627"/>
      <c r="C43" s="627"/>
      <c r="D43" s="627"/>
      <c r="E43" s="628"/>
      <c r="F43" s="406">
        <f>F26+F39+F41</f>
        <v>0</v>
      </c>
      <c r="G43" s="354"/>
      <c r="H43" s="556"/>
      <c r="I43" s="557"/>
      <c r="J43" s="413"/>
    </row>
    <row r="44" spans="1:10" ht="12" customHeight="1" thickBot="1" x14ac:dyDescent="0.25">
      <c r="A44" s="629" t="s">
        <v>255</v>
      </c>
      <c r="B44" s="514"/>
      <c r="C44" s="514"/>
      <c r="D44" s="514"/>
      <c r="E44" s="630"/>
      <c r="F44" s="45">
        <f>IF($F$43&lt;0,0,+F43*0.15)</f>
        <v>0</v>
      </c>
      <c r="G44" s="354"/>
      <c r="H44" s="556"/>
      <c r="I44" s="557"/>
      <c r="J44" s="413"/>
    </row>
    <row r="45" spans="1:10" ht="13.15" customHeight="1" thickTop="1" thickBot="1" x14ac:dyDescent="0.25">
      <c r="A45" s="623" t="s">
        <v>256</v>
      </c>
      <c r="B45" s="624"/>
      <c r="C45" s="624"/>
      <c r="D45" s="624"/>
      <c r="E45" s="625"/>
      <c r="F45" s="136">
        <f>SUM(F43:F44)</f>
        <v>0</v>
      </c>
      <c r="G45" s="366"/>
      <c r="H45" s="563"/>
      <c r="I45" s="564"/>
      <c r="J45" s="429"/>
    </row>
    <row r="46" spans="1:10" ht="3" customHeight="1" thickTop="1" x14ac:dyDescent="0.2">
      <c r="A46" s="30"/>
      <c r="B46" s="603"/>
      <c r="C46" s="603"/>
      <c r="D46" s="603"/>
      <c r="E46" s="40"/>
      <c r="F46" s="7"/>
      <c r="G46" s="403"/>
      <c r="H46" s="368"/>
      <c r="I46" s="398"/>
      <c r="J46" s="321"/>
    </row>
    <row r="47" spans="1:10" ht="15.75" customHeight="1" x14ac:dyDescent="0.2">
      <c r="A47" s="604"/>
      <c r="B47" s="605"/>
      <c r="C47" s="605"/>
      <c r="D47" s="7"/>
      <c r="E47" s="606"/>
      <c r="F47" s="606"/>
      <c r="G47" s="606"/>
      <c r="I47" s="410"/>
      <c r="J47" s="321"/>
    </row>
    <row r="48" spans="1:10" ht="10.9" customHeight="1" x14ac:dyDescent="0.2">
      <c r="A48" s="327" t="s">
        <v>47</v>
      </c>
      <c r="B48" s="40"/>
      <c r="C48" s="33"/>
      <c r="D48" s="141"/>
      <c r="E48" s="21" t="s">
        <v>120</v>
      </c>
      <c r="F48" s="7"/>
      <c r="G48" s="7"/>
      <c r="I48" s="56" t="s">
        <v>23</v>
      </c>
      <c r="J48" s="321"/>
    </row>
    <row r="49" spans="1:10" ht="3" customHeight="1" thickBot="1" x14ac:dyDescent="0.25">
      <c r="A49" s="50"/>
      <c r="B49" s="12"/>
      <c r="C49" s="12"/>
      <c r="D49" s="12"/>
      <c r="E49" s="12"/>
      <c r="F49" s="12"/>
      <c r="G49" s="12"/>
      <c r="H49" s="12"/>
      <c r="I49" s="411"/>
      <c r="J49" s="319"/>
    </row>
    <row r="50" spans="1:10" ht="12" customHeight="1" thickTop="1" x14ac:dyDescent="0.2">
      <c r="A50" s="601" t="s">
        <v>271</v>
      </c>
      <c r="B50" s="602"/>
      <c r="C50" s="7"/>
      <c r="D50" s="7"/>
      <c r="E50" s="7"/>
      <c r="F50" s="437" t="s">
        <v>270</v>
      </c>
      <c r="G50" s="437"/>
      <c r="H50" s="7"/>
      <c r="I50" s="51"/>
      <c r="J50" s="186"/>
    </row>
    <row r="51" spans="1:10" x14ac:dyDescent="0.2">
      <c r="C51" s="52"/>
      <c r="D51" s="52"/>
      <c r="E51" s="52"/>
      <c r="F51" s="52"/>
      <c r="G51" s="52"/>
      <c r="H51" s="52"/>
    </row>
    <row r="56" spans="1:10" x14ac:dyDescent="0.2">
      <c r="B56" s="53"/>
    </row>
  </sheetData>
  <sheetProtection password="808C" sheet="1" objects="1" scenarios="1"/>
  <mergeCells count="78">
    <mergeCell ref="J14:J16"/>
    <mergeCell ref="J27:J29"/>
    <mergeCell ref="A37:B37"/>
    <mergeCell ref="A40:F40"/>
    <mergeCell ref="A38:E38"/>
    <mergeCell ref="A39:E39"/>
    <mergeCell ref="H37:I37"/>
    <mergeCell ref="H33:I33"/>
    <mergeCell ref="H34:I34"/>
    <mergeCell ref="H35:I35"/>
    <mergeCell ref="A25:E25"/>
    <mergeCell ref="A23:B23"/>
    <mergeCell ref="A24:B24"/>
    <mergeCell ref="A26:E26"/>
    <mergeCell ref="A30:B30"/>
    <mergeCell ref="A28:B29"/>
    <mergeCell ref="H31:I31"/>
    <mergeCell ref="H32:I32"/>
    <mergeCell ref="G27:I29"/>
    <mergeCell ref="A45:E45"/>
    <mergeCell ref="A43:E43"/>
    <mergeCell ref="A44:E44"/>
    <mergeCell ref="H44:I44"/>
    <mergeCell ref="H45:I45"/>
    <mergeCell ref="H38:I38"/>
    <mergeCell ref="H39:I39"/>
    <mergeCell ref="H43:I43"/>
    <mergeCell ref="H41:I41"/>
    <mergeCell ref="G40:I40"/>
    <mergeCell ref="A50:B50"/>
    <mergeCell ref="B46:D46"/>
    <mergeCell ref="A47:C47"/>
    <mergeCell ref="E47:G47"/>
    <mergeCell ref="A34:B34"/>
    <mergeCell ref="A35:B35"/>
    <mergeCell ref="A41:E41"/>
    <mergeCell ref="A42:F42"/>
    <mergeCell ref="A6:F6"/>
    <mergeCell ref="A19:B19"/>
    <mergeCell ref="A20:B20"/>
    <mergeCell ref="A21:B21"/>
    <mergeCell ref="D14:D16"/>
    <mergeCell ref="E14:E16"/>
    <mergeCell ref="B8:D8"/>
    <mergeCell ref="B9:D9"/>
    <mergeCell ref="B10:D10"/>
    <mergeCell ref="B11:D11"/>
    <mergeCell ref="G13:I13"/>
    <mergeCell ref="H14:I16"/>
    <mergeCell ref="G14:G16"/>
    <mergeCell ref="A13:F13"/>
    <mergeCell ref="F14:F16"/>
    <mergeCell ref="A14:B16"/>
    <mergeCell ref="C14:C16"/>
    <mergeCell ref="H17:I17"/>
    <mergeCell ref="A18:B18"/>
    <mergeCell ref="H18:I18"/>
    <mergeCell ref="A17:B17"/>
    <mergeCell ref="H23:I23"/>
    <mergeCell ref="H19:I19"/>
    <mergeCell ref="H20:I20"/>
    <mergeCell ref="H21:I21"/>
    <mergeCell ref="H24:I24"/>
    <mergeCell ref="A22:B22"/>
    <mergeCell ref="A36:B36"/>
    <mergeCell ref="A33:B33"/>
    <mergeCell ref="H25:I25"/>
    <mergeCell ref="H26:I26"/>
    <mergeCell ref="H22:I22"/>
    <mergeCell ref="A27:F27"/>
    <mergeCell ref="A32:B32"/>
    <mergeCell ref="D28:D29"/>
    <mergeCell ref="A31:B31"/>
    <mergeCell ref="F28:F29"/>
    <mergeCell ref="E28:E29"/>
    <mergeCell ref="C28:C29"/>
    <mergeCell ref="H36:I36"/>
    <mergeCell ref="H30:I30"/>
  </mergeCells>
  <phoneticPr fontId="0" type="noConversion"/>
  <printOptions horizontalCentered="1"/>
  <pageMargins left="0" right="0" top="0" bottom="0" header="0" footer="0"/>
  <pageSetup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5:J56"/>
  <sheetViews>
    <sheetView showGridLines="0" showRowColHeaders="0" showZeros="0" showOutlineSymbols="0" topLeftCell="A28" zoomScaleNormal="100" zoomScaleSheetLayoutView="100" workbookViewId="0">
      <selection activeCell="G53" sqref="G53"/>
    </sheetView>
  </sheetViews>
  <sheetFormatPr defaultRowHeight="15" x14ac:dyDescent="0.2"/>
  <cols>
    <col min="1" max="1" width="13.88671875" customWidth="1"/>
    <col min="2" max="2" width="13.6640625" customWidth="1"/>
    <col min="3" max="3" width="11.77734375" customWidth="1"/>
    <col min="4" max="4" width="7.21875" customWidth="1"/>
    <col min="5" max="5" width="10.6640625" customWidth="1"/>
    <col min="6" max="7" width="11.77734375" customWidth="1"/>
    <col min="8" max="9" width="14.6640625" customWidth="1"/>
    <col min="10" max="10" width="0.44140625" customWidth="1"/>
  </cols>
  <sheetData>
    <row r="5" spans="1:10" ht="13.5" customHeight="1" x14ac:dyDescent="0.2"/>
    <row r="6" spans="1:10" ht="18" customHeight="1" x14ac:dyDescent="0.3">
      <c r="A6" s="591" t="s">
        <v>206</v>
      </c>
      <c r="B6" s="592"/>
      <c r="C6" s="592"/>
      <c r="D6" s="592"/>
      <c r="E6" s="592"/>
      <c r="F6" s="592"/>
      <c r="H6" s="284" t="s">
        <v>20</v>
      </c>
      <c r="I6" s="174">
        <f>'BDC 121W'!N6</f>
        <v>0</v>
      </c>
    </row>
    <row r="7" spans="1:10" ht="5.25" customHeight="1" thickBot="1" x14ac:dyDescent="0.25">
      <c r="A7" s="1"/>
      <c r="B7" s="1"/>
      <c r="C7" s="1"/>
      <c r="D7" s="1"/>
      <c r="E7" s="398"/>
      <c r="F7" s="1"/>
      <c r="G7" s="1"/>
      <c r="H7" s="1"/>
      <c r="I7" s="398"/>
    </row>
    <row r="8" spans="1:10" ht="15" customHeight="1" thickTop="1" x14ac:dyDescent="0.2">
      <c r="A8" s="400" t="s">
        <v>34</v>
      </c>
      <c r="B8" s="596"/>
      <c r="C8" s="596"/>
      <c r="D8" s="596"/>
      <c r="E8" s="399"/>
      <c r="F8" s="11"/>
      <c r="H8" s="145" t="s">
        <v>0</v>
      </c>
      <c r="I8" s="407">
        <f>'BDC 121W'!N8</f>
        <v>0</v>
      </c>
      <c r="J8" s="326"/>
    </row>
    <row r="9" spans="1:10" ht="15" customHeight="1" x14ac:dyDescent="0.2">
      <c r="A9" s="394" t="s">
        <v>35</v>
      </c>
      <c r="B9" s="597"/>
      <c r="C9" s="597"/>
      <c r="D9" s="597"/>
      <c r="E9" s="310"/>
      <c r="F9" s="11"/>
      <c r="H9" s="372" t="s">
        <v>187</v>
      </c>
      <c r="I9" s="408">
        <f>'BDC 121W'!N9</f>
        <v>0</v>
      </c>
      <c r="J9" s="321"/>
    </row>
    <row r="10" spans="1:10" ht="15" customHeight="1" x14ac:dyDescent="0.2">
      <c r="A10" s="401"/>
      <c r="B10" s="597"/>
      <c r="C10" s="597"/>
      <c r="D10" s="597"/>
      <c r="E10" s="310"/>
      <c r="F10" s="11"/>
      <c r="H10" s="372" t="s">
        <v>186</v>
      </c>
      <c r="I10" s="408">
        <f>'BDC 121W'!N10</f>
        <v>0</v>
      </c>
      <c r="J10" s="321"/>
    </row>
    <row r="11" spans="1:10" ht="15" customHeight="1" x14ac:dyDescent="0.2">
      <c r="A11" s="394" t="s">
        <v>36</v>
      </c>
      <c r="B11" s="597"/>
      <c r="C11" s="597"/>
      <c r="D11" s="597"/>
      <c r="E11" s="310"/>
      <c r="H11" s="371" t="s">
        <v>188</v>
      </c>
      <c r="I11" s="409">
        <f>'BDC 121W'!N11</f>
        <v>0</v>
      </c>
      <c r="J11" s="321"/>
    </row>
    <row r="12" spans="1:10" ht="4.9000000000000004" customHeight="1" thickBot="1" x14ac:dyDescent="0.25">
      <c r="A12" s="50"/>
      <c r="B12" s="40"/>
      <c r="C12" s="7"/>
      <c r="D12" s="7"/>
      <c r="E12" s="7"/>
      <c r="F12" s="40"/>
      <c r="G12" s="12"/>
      <c r="H12" s="7"/>
      <c r="I12" s="411"/>
      <c r="J12" s="319"/>
    </row>
    <row r="13" spans="1:10" ht="13.5" customHeight="1" thickTop="1" x14ac:dyDescent="0.2">
      <c r="A13" s="582" t="s">
        <v>142</v>
      </c>
      <c r="B13" s="583"/>
      <c r="C13" s="583"/>
      <c r="D13" s="583"/>
      <c r="E13" s="583"/>
      <c r="F13" s="584"/>
      <c r="G13" s="570" t="s">
        <v>259</v>
      </c>
      <c r="H13" s="571"/>
      <c r="I13" s="572"/>
      <c r="J13" s="412"/>
    </row>
    <row r="14" spans="1:10" ht="9.4" customHeight="1" x14ac:dyDescent="0.2">
      <c r="A14" s="579" t="s">
        <v>37</v>
      </c>
      <c r="B14" s="588"/>
      <c r="C14" s="588" t="s">
        <v>38</v>
      </c>
      <c r="D14" s="588" t="s">
        <v>39</v>
      </c>
      <c r="E14" s="593" t="s">
        <v>260</v>
      </c>
      <c r="F14" s="585" t="s">
        <v>40</v>
      </c>
      <c r="G14" s="579" t="s">
        <v>1</v>
      </c>
      <c r="H14" s="573" t="s">
        <v>41</v>
      </c>
      <c r="I14" s="574"/>
      <c r="J14" s="631"/>
    </row>
    <row r="15" spans="1:10" ht="9.4" customHeight="1" x14ac:dyDescent="0.2">
      <c r="A15" s="580"/>
      <c r="B15" s="589"/>
      <c r="C15" s="589"/>
      <c r="D15" s="589"/>
      <c r="E15" s="594"/>
      <c r="F15" s="586"/>
      <c r="G15" s="580"/>
      <c r="H15" s="575"/>
      <c r="I15" s="576"/>
      <c r="J15" s="632"/>
    </row>
    <row r="16" spans="1:10" ht="8.25" customHeight="1" x14ac:dyDescent="0.2">
      <c r="A16" s="581"/>
      <c r="B16" s="590"/>
      <c r="C16" s="590"/>
      <c r="D16" s="590"/>
      <c r="E16" s="595"/>
      <c r="F16" s="587"/>
      <c r="G16" s="581"/>
      <c r="H16" s="577"/>
      <c r="I16" s="578"/>
      <c r="J16" s="633"/>
    </row>
    <row r="17" spans="1:10" ht="12" customHeight="1" x14ac:dyDescent="0.2">
      <c r="A17" s="568"/>
      <c r="B17" s="569"/>
      <c r="C17" s="43"/>
      <c r="D17" s="43"/>
      <c r="E17" s="44"/>
      <c r="F17" s="168">
        <f t="shared" ref="F17:F24" si="0">D17*E17</f>
        <v>0</v>
      </c>
      <c r="G17" s="352"/>
      <c r="H17" s="556"/>
      <c r="I17" s="557"/>
      <c r="J17" s="413"/>
    </row>
    <row r="18" spans="1:10" ht="12" customHeight="1" x14ac:dyDescent="0.2">
      <c r="A18" s="558"/>
      <c r="B18" s="559"/>
      <c r="C18" s="43"/>
      <c r="D18" s="43"/>
      <c r="E18" s="44"/>
      <c r="F18" s="168">
        <f t="shared" si="0"/>
        <v>0</v>
      </c>
      <c r="G18" s="352"/>
      <c r="H18" s="556"/>
      <c r="I18" s="557"/>
      <c r="J18" s="413"/>
    </row>
    <row r="19" spans="1:10" ht="12" customHeight="1" x14ac:dyDescent="0.2">
      <c r="A19" s="558"/>
      <c r="B19" s="559"/>
      <c r="C19" s="43"/>
      <c r="D19" s="43"/>
      <c r="E19" s="44"/>
      <c r="F19" s="168">
        <f t="shared" si="0"/>
        <v>0</v>
      </c>
      <c r="G19" s="352"/>
      <c r="H19" s="556"/>
      <c r="I19" s="557"/>
      <c r="J19" s="413"/>
    </row>
    <row r="20" spans="1:10" ht="12" customHeight="1" x14ac:dyDescent="0.2">
      <c r="A20" s="558"/>
      <c r="B20" s="559"/>
      <c r="C20" s="43"/>
      <c r="D20" s="43"/>
      <c r="E20" s="44"/>
      <c r="F20" s="168">
        <f t="shared" si="0"/>
        <v>0</v>
      </c>
      <c r="G20" s="352"/>
      <c r="H20" s="556"/>
      <c r="I20" s="557"/>
      <c r="J20" s="413"/>
    </row>
    <row r="21" spans="1:10" ht="12" customHeight="1" x14ac:dyDescent="0.2">
      <c r="A21" s="558"/>
      <c r="B21" s="559"/>
      <c r="C21" s="43"/>
      <c r="D21" s="43"/>
      <c r="E21" s="44"/>
      <c r="F21" s="168">
        <f t="shared" si="0"/>
        <v>0</v>
      </c>
      <c r="G21" s="352"/>
      <c r="H21" s="556"/>
      <c r="I21" s="557"/>
      <c r="J21" s="413"/>
    </row>
    <row r="22" spans="1:10" ht="12" customHeight="1" x14ac:dyDescent="0.2">
      <c r="A22" s="558"/>
      <c r="B22" s="559"/>
      <c r="C22" s="43"/>
      <c r="D22" s="43"/>
      <c r="E22" s="44"/>
      <c r="F22" s="168">
        <f t="shared" si="0"/>
        <v>0</v>
      </c>
      <c r="G22" s="352"/>
      <c r="H22" s="556"/>
      <c r="I22" s="557"/>
      <c r="J22" s="413"/>
    </row>
    <row r="23" spans="1:10" ht="12" customHeight="1" x14ac:dyDescent="0.2">
      <c r="A23" s="558"/>
      <c r="B23" s="559"/>
      <c r="C23" s="43"/>
      <c r="D23" s="43"/>
      <c r="E23" s="44"/>
      <c r="F23" s="168">
        <f t="shared" si="0"/>
        <v>0</v>
      </c>
      <c r="G23" s="352"/>
      <c r="H23" s="556"/>
      <c r="I23" s="557"/>
      <c r="J23" s="413"/>
    </row>
    <row r="24" spans="1:10" ht="12" customHeight="1" x14ac:dyDescent="0.2">
      <c r="A24" s="558"/>
      <c r="B24" s="559"/>
      <c r="C24" s="46"/>
      <c r="D24" s="46"/>
      <c r="E24" s="47"/>
      <c r="F24" s="168">
        <f t="shared" si="0"/>
        <v>0</v>
      </c>
      <c r="G24" s="352"/>
      <c r="H24" s="556"/>
      <c r="I24" s="557"/>
      <c r="J24" s="413"/>
    </row>
    <row r="25" spans="1:10" ht="12" customHeight="1" thickBot="1" x14ac:dyDescent="0.25">
      <c r="A25" s="637" t="s">
        <v>253</v>
      </c>
      <c r="B25" s="643"/>
      <c r="C25" s="643"/>
      <c r="D25" s="643"/>
      <c r="E25" s="644"/>
      <c r="F25" s="187"/>
      <c r="G25" s="365"/>
      <c r="H25" s="561"/>
      <c r="I25" s="562"/>
      <c r="J25" s="414"/>
    </row>
    <row r="26" spans="1:10" ht="13.15" customHeight="1" thickTop="1" thickBot="1" x14ac:dyDescent="0.25">
      <c r="A26" s="645" t="s">
        <v>261</v>
      </c>
      <c r="B26" s="646"/>
      <c r="C26" s="646"/>
      <c r="D26" s="646"/>
      <c r="E26" s="647"/>
      <c r="F26" s="136">
        <f>SUM(F17:F25)</f>
        <v>0</v>
      </c>
      <c r="G26" s="366"/>
      <c r="H26" s="563"/>
      <c r="I26" s="564"/>
      <c r="J26" s="429"/>
    </row>
    <row r="27" spans="1:10" ht="13.5" customHeight="1" thickTop="1" x14ac:dyDescent="0.2">
      <c r="A27" s="565" t="s">
        <v>143</v>
      </c>
      <c r="B27" s="566"/>
      <c r="C27" s="566"/>
      <c r="D27" s="566"/>
      <c r="E27" s="566"/>
      <c r="F27" s="567"/>
      <c r="G27" s="619"/>
      <c r="H27" s="466"/>
      <c r="I27" s="466"/>
      <c r="J27" s="632"/>
    </row>
    <row r="28" spans="1:10" ht="9.4" customHeight="1" x14ac:dyDescent="0.2">
      <c r="A28" s="649" t="s">
        <v>42</v>
      </c>
      <c r="B28" s="650"/>
      <c r="C28" s="588" t="s">
        <v>43</v>
      </c>
      <c r="D28" s="588" t="s">
        <v>44</v>
      </c>
      <c r="E28" s="588" t="s">
        <v>45</v>
      </c>
      <c r="F28" s="599" t="s">
        <v>46</v>
      </c>
      <c r="G28" s="620"/>
      <c r="H28" s="466"/>
      <c r="I28" s="466"/>
      <c r="J28" s="632"/>
    </row>
    <row r="29" spans="1:10" ht="8.25" customHeight="1" x14ac:dyDescent="0.2">
      <c r="A29" s="651"/>
      <c r="B29" s="652"/>
      <c r="C29" s="598"/>
      <c r="D29" s="598"/>
      <c r="E29" s="598"/>
      <c r="F29" s="600"/>
      <c r="G29" s="621"/>
      <c r="H29" s="622"/>
      <c r="I29" s="622"/>
      <c r="J29" s="633"/>
    </row>
    <row r="30" spans="1:10" ht="12" customHeight="1" x14ac:dyDescent="0.2">
      <c r="A30" s="568"/>
      <c r="B30" s="648"/>
      <c r="C30" s="49"/>
      <c r="D30" s="43"/>
      <c r="E30" s="44"/>
      <c r="F30" s="415">
        <f t="shared" ref="F30:F37" si="1">C30*E30</f>
        <v>0</v>
      </c>
      <c r="G30" s="416"/>
      <c r="H30" s="556"/>
      <c r="I30" s="557"/>
      <c r="J30" s="413"/>
    </row>
    <row r="31" spans="1:10" ht="12" customHeight="1" x14ac:dyDescent="0.2">
      <c r="A31" s="558"/>
      <c r="B31" s="560"/>
      <c r="C31" s="49"/>
      <c r="D31" s="43"/>
      <c r="E31" s="44"/>
      <c r="F31" s="415">
        <f t="shared" si="1"/>
        <v>0</v>
      </c>
      <c r="G31" s="416"/>
      <c r="H31" s="556"/>
      <c r="I31" s="557"/>
      <c r="J31" s="413"/>
    </row>
    <row r="32" spans="1:10" ht="12" customHeight="1" x14ac:dyDescent="0.2">
      <c r="A32" s="558"/>
      <c r="B32" s="560"/>
      <c r="C32" s="49"/>
      <c r="D32" s="43"/>
      <c r="E32" s="44"/>
      <c r="F32" s="415">
        <f t="shared" si="1"/>
        <v>0</v>
      </c>
      <c r="G32" s="416"/>
      <c r="H32" s="556"/>
      <c r="I32" s="557"/>
      <c r="J32" s="413"/>
    </row>
    <row r="33" spans="1:10" ht="12" customHeight="1" x14ac:dyDescent="0.2">
      <c r="A33" s="558"/>
      <c r="B33" s="560"/>
      <c r="C33" s="49"/>
      <c r="D33" s="43"/>
      <c r="E33" s="44"/>
      <c r="F33" s="415">
        <f t="shared" si="1"/>
        <v>0</v>
      </c>
      <c r="G33" s="416"/>
      <c r="H33" s="556"/>
      <c r="I33" s="557"/>
      <c r="J33" s="413"/>
    </row>
    <row r="34" spans="1:10" ht="12" customHeight="1" x14ac:dyDescent="0.2">
      <c r="A34" s="558"/>
      <c r="B34" s="560"/>
      <c r="C34" s="49"/>
      <c r="D34" s="43"/>
      <c r="E34" s="44"/>
      <c r="F34" s="415">
        <f t="shared" si="1"/>
        <v>0</v>
      </c>
      <c r="G34" s="416"/>
      <c r="H34" s="556"/>
      <c r="I34" s="557"/>
      <c r="J34" s="413"/>
    </row>
    <row r="35" spans="1:10" ht="12" customHeight="1" x14ac:dyDescent="0.2">
      <c r="A35" s="558"/>
      <c r="B35" s="560"/>
      <c r="C35" s="49"/>
      <c r="D35" s="175"/>
      <c r="E35" s="44"/>
      <c r="F35" s="415">
        <f t="shared" si="1"/>
        <v>0</v>
      </c>
      <c r="G35" s="416"/>
      <c r="H35" s="556"/>
      <c r="I35" s="557"/>
      <c r="J35" s="413"/>
    </row>
    <row r="36" spans="1:10" ht="12" customHeight="1" x14ac:dyDescent="0.2">
      <c r="A36" s="558"/>
      <c r="B36" s="560"/>
      <c r="C36" s="49"/>
      <c r="D36" s="43"/>
      <c r="E36" s="44"/>
      <c r="F36" s="415">
        <f t="shared" si="1"/>
        <v>0</v>
      </c>
      <c r="G36" s="416"/>
      <c r="H36" s="556"/>
      <c r="I36" s="557"/>
      <c r="J36" s="413"/>
    </row>
    <row r="37" spans="1:10" ht="12" customHeight="1" x14ac:dyDescent="0.2">
      <c r="A37" s="558"/>
      <c r="B37" s="560"/>
      <c r="C37" s="49"/>
      <c r="D37" s="43"/>
      <c r="E37" s="44"/>
      <c r="F37" s="415">
        <f t="shared" si="1"/>
        <v>0</v>
      </c>
      <c r="G37" s="416"/>
      <c r="H37" s="556"/>
      <c r="I37" s="557"/>
      <c r="J37" s="413"/>
    </row>
    <row r="38" spans="1:10" ht="12" customHeight="1" thickBot="1" x14ac:dyDescent="0.25">
      <c r="A38" s="637" t="s">
        <v>253</v>
      </c>
      <c r="B38" s="638"/>
      <c r="C38" s="638"/>
      <c r="D38" s="638"/>
      <c r="E38" s="639"/>
      <c r="F38" s="417"/>
      <c r="G38" s="418"/>
      <c r="H38" s="613"/>
      <c r="I38" s="562"/>
      <c r="J38" s="414"/>
    </row>
    <row r="39" spans="1:10" ht="13.15" customHeight="1" thickTop="1" thickBot="1" x14ac:dyDescent="0.25">
      <c r="A39" s="640" t="s">
        <v>262</v>
      </c>
      <c r="B39" s="641"/>
      <c r="C39" s="641"/>
      <c r="D39" s="641"/>
      <c r="E39" s="642"/>
      <c r="F39" s="375">
        <f>SUM(F30:F38)</f>
        <v>0</v>
      </c>
      <c r="G39" s="367"/>
      <c r="H39" s="614"/>
      <c r="I39" s="615"/>
      <c r="J39" s="429"/>
    </row>
    <row r="40" spans="1:10" ht="13.9" customHeight="1" thickTop="1" thickBot="1" x14ac:dyDescent="0.25">
      <c r="A40" s="634" t="s">
        <v>149</v>
      </c>
      <c r="B40" s="635"/>
      <c r="C40" s="635"/>
      <c r="D40" s="635"/>
      <c r="E40" s="635"/>
      <c r="F40" s="636"/>
      <c r="G40" s="618"/>
      <c r="H40" s="552"/>
      <c r="I40" s="552"/>
      <c r="J40" s="321"/>
    </row>
    <row r="41" spans="1:10" ht="12.75" customHeight="1" thickTop="1" thickBot="1" x14ac:dyDescent="0.25">
      <c r="A41" s="607" t="s">
        <v>263</v>
      </c>
      <c r="B41" s="608"/>
      <c r="C41" s="608"/>
      <c r="D41" s="608"/>
      <c r="E41" s="609"/>
      <c r="F41" s="376"/>
      <c r="G41" s="430"/>
      <c r="H41" s="616"/>
      <c r="I41" s="653"/>
      <c r="J41" s="429"/>
    </row>
    <row r="42" spans="1:10" ht="13.5" customHeight="1" thickTop="1" x14ac:dyDescent="0.2">
      <c r="A42" s="610" t="s">
        <v>150</v>
      </c>
      <c r="B42" s="611"/>
      <c r="C42" s="611"/>
      <c r="D42" s="611"/>
      <c r="E42" s="611"/>
      <c r="F42" s="612"/>
      <c r="G42" s="434"/>
      <c r="H42" s="432"/>
      <c r="I42" s="433"/>
      <c r="J42" s="412"/>
    </row>
    <row r="43" spans="1:10" ht="12" customHeight="1" x14ac:dyDescent="0.2">
      <c r="A43" s="626" t="s">
        <v>254</v>
      </c>
      <c r="B43" s="627"/>
      <c r="C43" s="627"/>
      <c r="D43" s="627"/>
      <c r="E43" s="628"/>
      <c r="F43" s="406">
        <f>F26+F39+F41</f>
        <v>0</v>
      </c>
      <c r="G43" s="354"/>
      <c r="H43" s="556"/>
      <c r="I43" s="557"/>
      <c r="J43" s="413"/>
    </row>
    <row r="44" spans="1:10" ht="12" customHeight="1" thickBot="1" x14ac:dyDescent="0.25">
      <c r="A44" s="629" t="s">
        <v>255</v>
      </c>
      <c r="B44" s="514"/>
      <c r="C44" s="514"/>
      <c r="D44" s="514"/>
      <c r="E44" s="630"/>
      <c r="F44" s="45">
        <f>IF($F$43&lt;0,0,+F43*0.15)</f>
        <v>0</v>
      </c>
      <c r="G44" s="354"/>
      <c r="H44" s="556"/>
      <c r="I44" s="557"/>
      <c r="J44" s="413"/>
    </row>
    <row r="45" spans="1:10" ht="13.15" customHeight="1" thickTop="1" thickBot="1" x14ac:dyDescent="0.25">
      <c r="A45" s="623" t="s">
        <v>256</v>
      </c>
      <c r="B45" s="624"/>
      <c r="C45" s="624"/>
      <c r="D45" s="624"/>
      <c r="E45" s="625"/>
      <c r="F45" s="136">
        <f>SUM(F43:F44)</f>
        <v>0</v>
      </c>
      <c r="G45" s="366"/>
      <c r="H45" s="563"/>
      <c r="I45" s="564"/>
      <c r="J45" s="429"/>
    </row>
    <row r="46" spans="1:10" ht="3" customHeight="1" thickTop="1" x14ac:dyDescent="0.2">
      <c r="A46" s="30"/>
      <c r="B46" s="603"/>
      <c r="C46" s="603"/>
      <c r="D46" s="603"/>
      <c r="E46" s="40"/>
      <c r="F46" s="7"/>
      <c r="G46" s="403"/>
      <c r="H46" s="368"/>
      <c r="I46" s="398"/>
      <c r="J46" s="321"/>
    </row>
    <row r="47" spans="1:10" ht="15.75" customHeight="1" x14ac:dyDescent="0.2">
      <c r="A47" s="604"/>
      <c r="B47" s="605"/>
      <c r="C47" s="605"/>
      <c r="D47" s="7"/>
      <c r="E47" s="606"/>
      <c r="F47" s="606"/>
      <c r="G47" s="606"/>
      <c r="I47" s="410"/>
      <c r="J47" s="321"/>
    </row>
    <row r="48" spans="1:10" ht="10.9" customHeight="1" x14ac:dyDescent="0.2">
      <c r="A48" s="327" t="s">
        <v>47</v>
      </c>
      <c r="B48" s="40"/>
      <c r="C48" s="33"/>
      <c r="D48" s="141"/>
      <c r="E48" s="21" t="s">
        <v>120</v>
      </c>
      <c r="F48" s="7"/>
      <c r="G48" s="7"/>
      <c r="I48" s="56" t="s">
        <v>23</v>
      </c>
      <c r="J48" s="321"/>
    </row>
    <row r="49" spans="1:10" ht="3" customHeight="1" thickBot="1" x14ac:dyDescent="0.25">
      <c r="A49" s="50"/>
      <c r="B49" s="12"/>
      <c r="C49" s="12"/>
      <c r="D49" s="12"/>
      <c r="E49" s="12"/>
      <c r="F49" s="12"/>
      <c r="G49" s="12"/>
      <c r="H49" s="12"/>
      <c r="I49" s="411"/>
      <c r="J49" s="319"/>
    </row>
    <row r="50" spans="1:10" ht="12" customHeight="1" thickTop="1" x14ac:dyDescent="0.2">
      <c r="A50" s="601" t="s">
        <v>272</v>
      </c>
      <c r="B50" s="602"/>
      <c r="C50" s="7"/>
      <c r="D50" s="7"/>
      <c r="E50" s="7"/>
      <c r="F50" s="438" t="s">
        <v>270</v>
      </c>
      <c r="G50" s="438"/>
      <c r="H50" s="7"/>
      <c r="I50" s="51"/>
      <c r="J50" s="186"/>
    </row>
    <row r="51" spans="1:10" x14ac:dyDescent="0.2">
      <c r="C51" s="52"/>
      <c r="D51" s="52"/>
      <c r="E51" s="52"/>
      <c r="F51" s="52"/>
      <c r="G51" s="52"/>
      <c r="H51" s="52"/>
    </row>
    <row r="56" spans="1:10" x14ac:dyDescent="0.2">
      <c r="B56" s="53"/>
    </row>
  </sheetData>
  <sheetProtection password="808C" sheet="1" objects="1" scenarios="1"/>
  <mergeCells count="78">
    <mergeCell ref="H32:I32"/>
    <mergeCell ref="A34:B34"/>
    <mergeCell ref="A35:B35"/>
    <mergeCell ref="H23:I23"/>
    <mergeCell ref="H24:I24"/>
    <mergeCell ref="H25:I25"/>
    <mergeCell ref="H26:I26"/>
    <mergeCell ref="H31:I31"/>
    <mergeCell ref="G13:I13"/>
    <mergeCell ref="H14:I16"/>
    <mergeCell ref="G14:G16"/>
    <mergeCell ref="A13:F13"/>
    <mergeCell ref="F14:F16"/>
    <mergeCell ref="A14:B16"/>
    <mergeCell ref="C14:C16"/>
    <mergeCell ref="A6:F6"/>
    <mergeCell ref="A19:B19"/>
    <mergeCell ref="A20:B20"/>
    <mergeCell ref="A21:B21"/>
    <mergeCell ref="D14:D16"/>
    <mergeCell ref="E14:E16"/>
    <mergeCell ref="B8:D8"/>
    <mergeCell ref="B9:D9"/>
    <mergeCell ref="B10:D10"/>
    <mergeCell ref="B11:D11"/>
    <mergeCell ref="A18:B18"/>
    <mergeCell ref="A17:B17"/>
    <mergeCell ref="A50:B50"/>
    <mergeCell ref="B46:D46"/>
    <mergeCell ref="A47:C47"/>
    <mergeCell ref="E47:G47"/>
    <mergeCell ref="G27:I29"/>
    <mergeCell ref="A45:E45"/>
    <mergeCell ref="A43:E43"/>
    <mergeCell ref="A44:E44"/>
    <mergeCell ref="D28:D29"/>
    <mergeCell ref="A31:B31"/>
    <mergeCell ref="A27:F27"/>
    <mergeCell ref="A32:B32"/>
    <mergeCell ref="F28:F29"/>
    <mergeCell ref="E28:E29"/>
    <mergeCell ref="H36:I36"/>
    <mergeCell ref="H30:I30"/>
    <mergeCell ref="H44:I44"/>
    <mergeCell ref="H45:I45"/>
    <mergeCell ref="H38:I38"/>
    <mergeCell ref="H39:I39"/>
    <mergeCell ref="H43:I43"/>
    <mergeCell ref="H41:I41"/>
    <mergeCell ref="G40:I40"/>
    <mergeCell ref="A41:E41"/>
    <mergeCell ref="A42:F42"/>
    <mergeCell ref="A22:B22"/>
    <mergeCell ref="A25:E25"/>
    <mergeCell ref="A23:B23"/>
    <mergeCell ref="A24:B24"/>
    <mergeCell ref="A26:E26"/>
    <mergeCell ref="A30:B30"/>
    <mergeCell ref="A28:B29"/>
    <mergeCell ref="C28:C29"/>
    <mergeCell ref="A36:B36"/>
    <mergeCell ref="A33:B33"/>
    <mergeCell ref="J14:J16"/>
    <mergeCell ref="J27:J29"/>
    <mergeCell ref="A37:B37"/>
    <mergeCell ref="A40:F40"/>
    <mergeCell ref="A38:E38"/>
    <mergeCell ref="A39:E39"/>
    <mergeCell ref="H37:I37"/>
    <mergeCell ref="H33:I33"/>
    <mergeCell ref="H34:I34"/>
    <mergeCell ref="H35:I35"/>
    <mergeCell ref="H17:I17"/>
    <mergeCell ref="H18:I18"/>
    <mergeCell ref="H19:I19"/>
    <mergeCell ref="H20:I20"/>
    <mergeCell ref="H21:I21"/>
    <mergeCell ref="H22:I22"/>
  </mergeCells>
  <phoneticPr fontId="0" type="noConversion"/>
  <printOptions horizontalCentered="1"/>
  <pageMargins left="0" right="0" top="0" bottom="0" header="0" footer="0"/>
  <pageSetup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5:J56"/>
  <sheetViews>
    <sheetView showGridLines="0" showRowColHeaders="0" showZeros="0" showOutlineSymbols="0" topLeftCell="A25" zoomScaleNormal="100" zoomScaleSheetLayoutView="100" workbookViewId="0">
      <selection activeCell="F50" sqref="F50"/>
    </sheetView>
  </sheetViews>
  <sheetFormatPr defaultRowHeight="15" x14ac:dyDescent="0.2"/>
  <cols>
    <col min="1" max="1" width="13.88671875" customWidth="1"/>
    <col min="2" max="2" width="13.6640625" customWidth="1"/>
    <col min="3" max="3" width="11.77734375" customWidth="1"/>
    <col min="4" max="4" width="7.21875" customWidth="1"/>
    <col min="5" max="5" width="10.6640625" customWidth="1"/>
    <col min="6" max="7" width="11.77734375" customWidth="1"/>
    <col min="8" max="9" width="14.6640625" customWidth="1"/>
    <col min="10" max="10" width="0.5546875" customWidth="1"/>
  </cols>
  <sheetData>
    <row r="5" spans="1:10" ht="13.5" customHeight="1" x14ac:dyDescent="0.2"/>
    <row r="6" spans="1:10" ht="18" customHeight="1" x14ac:dyDescent="0.3">
      <c r="A6" s="591" t="s">
        <v>207</v>
      </c>
      <c r="B6" s="592"/>
      <c r="C6" s="592"/>
      <c r="D6" s="592"/>
      <c r="E6" s="592"/>
      <c r="F6" s="592"/>
      <c r="H6" s="284" t="s">
        <v>20</v>
      </c>
      <c r="I6" s="174">
        <f>'BDC 121W'!N6</f>
        <v>0</v>
      </c>
    </row>
    <row r="7" spans="1:10" ht="5.25" customHeight="1" thickBot="1" x14ac:dyDescent="0.25">
      <c r="A7" s="1"/>
      <c r="B7" s="1"/>
      <c r="C7" s="1"/>
      <c r="D7" s="1"/>
      <c r="E7" s="398"/>
      <c r="F7" s="1"/>
      <c r="G7" s="1"/>
      <c r="H7" s="1"/>
      <c r="I7" s="398"/>
    </row>
    <row r="8" spans="1:10" ht="15" customHeight="1" thickTop="1" x14ac:dyDescent="0.2">
      <c r="A8" s="400" t="s">
        <v>34</v>
      </c>
      <c r="B8" s="596"/>
      <c r="C8" s="596"/>
      <c r="D8" s="596"/>
      <c r="E8" s="399"/>
      <c r="F8" s="11"/>
      <c r="H8" s="145" t="s">
        <v>0</v>
      </c>
      <c r="I8" s="407">
        <f>'BDC 121W'!N8</f>
        <v>0</v>
      </c>
      <c r="J8" s="326"/>
    </row>
    <row r="9" spans="1:10" ht="15" customHeight="1" x14ac:dyDescent="0.2">
      <c r="A9" s="394" t="s">
        <v>35</v>
      </c>
      <c r="B9" s="597"/>
      <c r="C9" s="597"/>
      <c r="D9" s="597"/>
      <c r="E9" s="310"/>
      <c r="F9" s="11"/>
      <c r="H9" s="372" t="s">
        <v>187</v>
      </c>
      <c r="I9" s="408">
        <f>'BDC 121W'!N9</f>
        <v>0</v>
      </c>
      <c r="J9" s="321"/>
    </row>
    <row r="10" spans="1:10" ht="15" customHeight="1" x14ac:dyDescent="0.2">
      <c r="A10" s="401"/>
      <c r="B10" s="597"/>
      <c r="C10" s="597"/>
      <c r="D10" s="597"/>
      <c r="E10" s="310"/>
      <c r="F10" s="11"/>
      <c r="H10" s="372" t="s">
        <v>186</v>
      </c>
      <c r="I10" s="408">
        <f>'BDC 121W'!N10</f>
        <v>0</v>
      </c>
      <c r="J10" s="321"/>
    </row>
    <row r="11" spans="1:10" ht="15" customHeight="1" x14ac:dyDescent="0.2">
      <c r="A11" s="394" t="s">
        <v>36</v>
      </c>
      <c r="B11" s="597"/>
      <c r="C11" s="597"/>
      <c r="D11" s="597"/>
      <c r="E11" s="310"/>
      <c r="H11" s="371" t="s">
        <v>188</v>
      </c>
      <c r="I11" s="409">
        <f>'BDC 121W'!N11</f>
        <v>0</v>
      </c>
      <c r="J11" s="321"/>
    </row>
    <row r="12" spans="1:10" ht="4.9000000000000004" customHeight="1" thickBot="1" x14ac:dyDescent="0.25">
      <c r="A12" s="50"/>
      <c r="B12" s="40"/>
      <c r="C12" s="7"/>
      <c r="D12" s="7"/>
      <c r="E12" s="7"/>
      <c r="F12" s="40"/>
      <c r="G12" s="12"/>
      <c r="H12" s="7"/>
      <c r="I12" s="411"/>
      <c r="J12" s="319"/>
    </row>
    <row r="13" spans="1:10" ht="13.5" customHeight="1" thickTop="1" x14ac:dyDescent="0.2">
      <c r="A13" s="582" t="s">
        <v>142</v>
      </c>
      <c r="B13" s="583"/>
      <c r="C13" s="583"/>
      <c r="D13" s="583"/>
      <c r="E13" s="583"/>
      <c r="F13" s="584"/>
      <c r="G13" s="570" t="s">
        <v>259</v>
      </c>
      <c r="H13" s="571"/>
      <c r="I13" s="572"/>
      <c r="J13" s="412"/>
    </row>
    <row r="14" spans="1:10" ht="9.4" customHeight="1" x14ac:dyDescent="0.2">
      <c r="A14" s="579" t="s">
        <v>37</v>
      </c>
      <c r="B14" s="588"/>
      <c r="C14" s="588" t="s">
        <v>38</v>
      </c>
      <c r="D14" s="588" t="s">
        <v>39</v>
      </c>
      <c r="E14" s="593" t="s">
        <v>260</v>
      </c>
      <c r="F14" s="585" t="s">
        <v>40</v>
      </c>
      <c r="G14" s="579" t="s">
        <v>1</v>
      </c>
      <c r="H14" s="573" t="s">
        <v>41</v>
      </c>
      <c r="I14" s="574"/>
      <c r="J14" s="631"/>
    </row>
    <row r="15" spans="1:10" ht="9.4" customHeight="1" x14ac:dyDescent="0.2">
      <c r="A15" s="580"/>
      <c r="B15" s="589"/>
      <c r="C15" s="589"/>
      <c r="D15" s="589"/>
      <c r="E15" s="594"/>
      <c r="F15" s="586"/>
      <c r="G15" s="580"/>
      <c r="H15" s="575"/>
      <c r="I15" s="576"/>
      <c r="J15" s="632"/>
    </row>
    <row r="16" spans="1:10" ht="8.25" customHeight="1" x14ac:dyDescent="0.2">
      <c r="A16" s="581"/>
      <c r="B16" s="590"/>
      <c r="C16" s="590"/>
      <c r="D16" s="590"/>
      <c r="E16" s="595"/>
      <c r="F16" s="587"/>
      <c r="G16" s="581"/>
      <c r="H16" s="577"/>
      <c r="I16" s="578"/>
      <c r="J16" s="633"/>
    </row>
    <row r="17" spans="1:10" ht="12" customHeight="1" x14ac:dyDescent="0.2">
      <c r="A17" s="568"/>
      <c r="B17" s="569"/>
      <c r="C17" s="43"/>
      <c r="D17" s="43"/>
      <c r="E17" s="44"/>
      <c r="F17" s="168">
        <f t="shared" ref="F17:F24" si="0">D17*E17</f>
        <v>0</v>
      </c>
      <c r="G17" s="352"/>
      <c r="H17" s="556"/>
      <c r="I17" s="557"/>
      <c r="J17" s="413"/>
    </row>
    <row r="18" spans="1:10" ht="12" customHeight="1" x14ac:dyDescent="0.2">
      <c r="A18" s="558"/>
      <c r="B18" s="559"/>
      <c r="C18" s="43"/>
      <c r="D18" s="43"/>
      <c r="E18" s="44"/>
      <c r="F18" s="168">
        <f t="shared" si="0"/>
        <v>0</v>
      </c>
      <c r="G18" s="352"/>
      <c r="H18" s="556"/>
      <c r="I18" s="557"/>
      <c r="J18" s="413"/>
    </row>
    <row r="19" spans="1:10" ht="12" customHeight="1" x14ac:dyDescent="0.2">
      <c r="A19" s="558"/>
      <c r="B19" s="559"/>
      <c r="C19" s="43"/>
      <c r="D19" s="43"/>
      <c r="E19" s="44"/>
      <c r="F19" s="168">
        <f t="shared" si="0"/>
        <v>0</v>
      </c>
      <c r="G19" s="352"/>
      <c r="H19" s="556"/>
      <c r="I19" s="557"/>
      <c r="J19" s="413"/>
    </row>
    <row r="20" spans="1:10" ht="12" customHeight="1" x14ac:dyDescent="0.2">
      <c r="A20" s="558"/>
      <c r="B20" s="559"/>
      <c r="C20" s="43"/>
      <c r="D20" s="43"/>
      <c r="E20" s="44"/>
      <c r="F20" s="168">
        <f t="shared" si="0"/>
        <v>0</v>
      </c>
      <c r="G20" s="352"/>
      <c r="H20" s="556"/>
      <c r="I20" s="557"/>
      <c r="J20" s="413"/>
    </row>
    <row r="21" spans="1:10" ht="12" customHeight="1" x14ac:dyDescent="0.2">
      <c r="A21" s="558"/>
      <c r="B21" s="559"/>
      <c r="C21" s="43"/>
      <c r="D21" s="43"/>
      <c r="E21" s="44"/>
      <c r="F21" s="168">
        <f t="shared" si="0"/>
        <v>0</v>
      </c>
      <c r="G21" s="352"/>
      <c r="H21" s="556"/>
      <c r="I21" s="557"/>
      <c r="J21" s="413"/>
    </row>
    <row r="22" spans="1:10" ht="12" customHeight="1" x14ac:dyDescent="0.2">
      <c r="A22" s="558"/>
      <c r="B22" s="559"/>
      <c r="C22" s="43"/>
      <c r="D22" s="43"/>
      <c r="E22" s="44"/>
      <c r="F22" s="168">
        <f t="shared" si="0"/>
        <v>0</v>
      </c>
      <c r="G22" s="352"/>
      <c r="H22" s="556"/>
      <c r="I22" s="557"/>
      <c r="J22" s="413"/>
    </row>
    <row r="23" spans="1:10" ht="12" customHeight="1" x14ac:dyDescent="0.2">
      <c r="A23" s="558"/>
      <c r="B23" s="559"/>
      <c r="C23" s="43"/>
      <c r="D23" s="43"/>
      <c r="E23" s="44"/>
      <c r="F23" s="168">
        <f t="shared" si="0"/>
        <v>0</v>
      </c>
      <c r="G23" s="352"/>
      <c r="H23" s="556"/>
      <c r="I23" s="557"/>
      <c r="J23" s="413"/>
    </row>
    <row r="24" spans="1:10" ht="12" customHeight="1" x14ac:dyDescent="0.2">
      <c r="A24" s="558"/>
      <c r="B24" s="559"/>
      <c r="C24" s="46"/>
      <c r="D24" s="46"/>
      <c r="E24" s="47"/>
      <c r="F24" s="168">
        <f t="shared" si="0"/>
        <v>0</v>
      </c>
      <c r="G24" s="352"/>
      <c r="H24" s="556"/>
      <c r="I24" s="557"/>
      <c r="J24" s="413"/>
    </row>
    <row r="25" spans="1:10" ht="12" customHeight="1" thickBot="1" x14ac:dyDescent="0.25">
      <c r="A25" s="637" t="s">
        <v>253</v>
      </c>
      <c r="B25" s="643"/>
      <c r="C25" s="643"/>
      <c r="D25" s="643"/>
      <c r="E25" s="644"/>
      <c r="F25" s="187"/>
      <c r="G25" s="365"/>
      <c r="H25" s="561"/>
      <c r="I25" s="562"/>
      <c r="J25" s="414"/>
    </row>
    <row r="26" spans="1:10" ht="13.15" customHeight="1" thickTop="1" thickBot="1" x14ac:dyDescent="0.25">
      <c r="A26" s="645" t="s">
        <v>261</v>
      </c>
      <c r="B26" s="646"/>
      <c r="C26" s="646"/>
      <c r="D26" s="646"/>
      <c r="E26" s="647"/>
      <c r="F26" s="136">
        <f>SUM(F17:F25)</f>
        <v>0</v>
      </c>
      <c r="G26" s="366"/>
      <c r="H26" s="563"/>
      <c r="I26" s="564"/>
      <c r="J26" s="429"/>
    </row>
    <row r="27" spans="1:10" ht="13.5" customHeight="1" thickTop="1" x14ac:dyDescent="0.2">
      <c r="A27" s="565" t="s">
        <v>143</v>
      </c>
      <c r="B27" s="566"/>
      <c r="C27" s="566"/>
      <c r="D27" s="566"/>
      <c r="E27" s="566"/>
      <c r="F27" s="567"/>
      <c r="G27" s="619"/>
      <c r="H27" s="466"/>
      <c r="I27" s="466"/>
      <c r="J27" s="632"/>
    </row>
    <row r="28" spans="1:10" ht="9.4" customHeight="1" x14ac:dyDescent="0.2">
      <c r="A28" s="649" t="s">
        <v>42</v>
      </c>
      <c r="B28" s="650"/>
      <c r="C28" s="588" t="s">
        <v>43</v>
      </c>
      <c r="D28" s="588" t="s">
        <v>44</v>
      </c>
      <c r="E28" s="588" t="s">
        <v>45</v>
      </c>
      <c r="F28" s="599" t="s">
        <v>46</v>
      </c>
      <c r="G28" s="620"/>
      <c r="H28" s="466"/>
      <c r="I28" s="466"/>
      <c r="J28" s="632"/>
    </row>
    <row r="29" spans="1:10" ht="8.25" customHeight="1" x14ac:dyDescent="0.2">
      <c r="A29" s="651"/>
      <c r="B29" s="652"/>
      <c r="C29" s="598"/>
      <c r="D29" s="598"/>
      <c r="E29" s="598"/>
      <c r="F29" s="600"/>
      <c r="G29" s="621"/>
      <c r="H29" s="622"/>
      <c r="I29" s="622"/>
      <c r="J29" s="633"/>
    </row>
    <row r="30" spans="1:10" ht="12" customHeight="1" x14ac:dyDescent="0.2">
      <c r="A30" s="568"/>
      <c r="B30" s="648"/>
      <c r="C30" s="49"/>
      <c r="D30" s="43"/>
      <c r="E30" s="44"/>
      <c r="F30" s="415">
        <f t="shared" ref="F30:F37" si="1">C30*E30</f>
        <v>0</v>
      </c>
      <c r="G30" s="416"/>
      <c r="H30" s="556"/>
      <c r="I30" s="557"/>
      <c r="J30" s="413"/>
    </row>
    <row r="31" spans="1:10" ht="12" customHeight="1" x14ac:dyDescent="0.2">
      <c r="A31" s="558"/>
      <c r="B31" s="560"/>
      <c r="C31" s="49"/>
      <c r="D31" s="43"/>
      <c r="E31" s="44"/>
      <c r="F31" s="415">
        <f t="shared" si="1"/>
        <v>0</v>
      </c>
      <c r="G31" s="416"/>
      <c r="H31" s="556"/>
      <c r="I31" s="557"/>
      <c r="J31" s="413"/>
    </row>
    <row r="32" spans="1:10" ht="12" customHeight="1" x14ac:dyDescent="0.2">
      <c r="A32" s="558"/>
      <c r="B32" s="560"/>
      <c r="C32" s="49"/>
      <c r="D32" s="43"/>
      <c r="E32" s="44"/>
      <c r="F32" s="415">
        <f t="shared" si="1"/>
        <v>0</v>
      </c>
      <c r="G32" s="416"/>
      <c r="H32" s="556"/>
      <c r="I32" s="557"/>
      <c r="J32" s="413"/>
    </row>
    <row r="33" spans="1:10" ht="12" customHeight="1" x14ac:dyDescent="0.2">
      <c r="A33" s="558"/>
      <c r="B33" s="560"/>
      <c r="C33" s="49"/>
      <c r="D33" s="43"/>
      <c r="E33" s="44"/>
      <c r="F33" s="415">
        <f t="shared" si="1"/>
        <v>0</v>
      </c>
      <c r="G33" s="416"/>
      <c r="H33" s="556"/>
      <c r="I33" s="557"/>
      <c r="J33" s="413"/>
    </row>
    <row r="34" spans="1:10" ht="12" customHeight="1" x14ac:dyDescent="0.2">
      <c r="A34" s="558"/>
      <c r="B34" s="560"/>
      <c r="C34" s="49"/>
      <c r="D34" s="43"/>
      <c r="E34" s="44"/>
      <c r="F34" s="415">
        <f t="shared" si="1"/>
        <v>0</v>
      </c>
      <c r="G34" s="416"/>
      <c r="H34" s="556"/>
      <c r="I34" s="557"/>
      <c r="J34" s="413"/>
    </row>
    <row r="35" spans="1:10" ht="12" customHeight="1" x14ac:dyDescent="0.2">
      <c r="A35" s="558"/>
      <c r="B35" s="560"/>
      <c r="C35" s="49"/>
      <c r="D35" s="175"/>
      <c r="E35" s="44"/>
      <c r="F35" s="415">
        <f t="shared" si="1"/>
        <v>0</v>
      </c>
      <c r="G35" s="416"/>
      <c r="H35" s="556"/>
      <c r="I35" s="557"/>
      <c r="J35" s="413"/>
    </row>
    <row r="36" spans="1:10" ht="12" customHeight="1" x14ac:dyDescent="0.2">
      <c r="A36" s="558"/>
      <c r="B36" s="560"/>
      <c r="C36" s="49"/>
      <c r="D36" s="43"/>
      <c r="E36" s="44"/>
      <c r="F36" s="415">
        <f t="shared" si="1"/>
        <v>0</v>
      </c>
      <c r="G36" s="416"/>
      <c r="H36" s="556"/>
      <c r="I36" s="557"/>
      <c r="J36" s="413"/>
    </row>
    <row r="37" spans="1:10" ht="12" customHeight="1" x14ac:dyDescent="0.2">
      <c r="A37" s="558"/>
      <c r="B37" s="560"/>
      <c r="C37" s="49"/>
      <c r="D37" s="43"/>
      <c r="E37" s="44"/>
      <c r="F37" s="415">
        <f t="shared" si="1"/>
        <v>0</v>
      </c>
      <c r="G37" s="416"/>
      <c r="H37" s="556"/>
      <c r="I37" s="557"/>
      <c r="J37" s="413"/>
    </row>
    <row r="38" spans="1:10" ht="12" customHeight="1" thickBot="1" x14ac:dyDescent="0.25">
      <c r="A38" s="637" t="s">
        <v>253</v>
      </c>
      <c r="B38" s="638"/>
      <c r="C38" s="638"/>
      <c r="D38" s="638"/>
      <c r="E38" s="639"/>
      <c r="F38" s="417"/>
      <c r="G38" s="418"/>
      <c r="H38" s="613"/>
      <c r="I38" s="562"/>
      <c r="J38" s="414"/>
    </row>
    <row r="39" spans="1:10" ht="13.15" customHeight="1" thickTop="1" thickBot="1" x14ac:dyDescent="0.25">
      <c r="A39" s="640" t="s">
        <v>262</v>
      </c>
      <c r="B39" s="641"/>
      <c r="C39" s="641"/>
      <c r="D39" s="641"/>
      <c r="E39" s="642"/>
      <c r="F39" s="375">
        <f>SUM(F30:F38)</f>
        <v>0</v>
      </c>
      <c r="G39" s="367"/>
      <c r="H39" s="614"/>
      <c r="I39" s="615"/>
      <c r="J39" s="429"/>
    </row>
    <row r="40" spans="1:10" ht="13.9" customHeight="1" thickTop="1" thickBot="1" x14ac:dyDescent="0.25">
      <c r="A40" s="634" t="s">
        <v>149</v>
      </c>
      <c r="B40" s="635"/>
      <c r="C40" s="635"/>
      <c r="D40" s="635"/>
      <c r="E40" s="635"/>
      <c r="F40" s="636"/>
      <c r="G40" s="618"/>
      <c r="H40" s="552"/>
      <c r="I40" s="552"/>
      <c r="J40" s="321"/>
    </row>
    <row r="41" spans="1:10" ht="12.75" customHeight="1" thickTop="1" thickBot="1" x14ac:dyDescent="0.25">
      <c r="A41" s="607" t="s">
        <v>263</v>
      </c>
      <c r="B41" s="608"/>
      <c r="C41" s="608"/>
      <c r="D41" s="608"/>
      <c r="E41" s="609"/>
      <c r="F41" s="376"/>
      <c r="G41" s="430"/>
      <c r="H41" s="656"/>
      <c r="I41" s="657"/>
      <c r="J41" s="429"/>
    </row>
    <row r="42" spans="1:10" ht="13.5" customHeight="1" thickTop="1" x14ac:dyDescent="0.2">
      <c r="A42" s="610" t="s">
        <v>150</v>
      </c>
      <c r="B42" s="611"/>
      <c r="C42" s="611"/>
      <c r="D42" s="611"/>
      <c r="E42" s="611"/>
      <c r="F42" s="612"/>
      <c r="G42" s="434"/>
      <c r="H42" s="654"/>
      <c r="I42" s="655"/>
      <c r="J42" s="412"/>
    </row>
    <row r="43" spans="1:10" ht="12" customHeight="1" x14ac:dyDescent="0.2">
      <c r="A43" s="626" t="s">
        <v>254</v>
      </c>
      <c r="B43" s="627"/>
      <c r="C43" s="627"/>
      <c r="D43" s="627"/>
      <c r="E43" s="628"/>
      <c r="F43" s="406">
        <f>F26+F39+F41</f>
        <v>0</v>
      </c>
      <c r="G43" s="354"/>
      <c r="H43" s="556"/>
      <c r="I43" s="557"/>
      <c r="J43" s="413"/>
    </row>
    <row r="44" spans="1:10" ht="12" customHeight="1" thickBot="1" x14ac:dyDescent="0.25">
      <c r="A44" s="629" t="s">
        <v>255</v>
      </c>
      <c r="B44" s="514"/>
      <c r="C44" s="514"/>
      <c r="D44" s="514"/>
      <c r="E44" s="630"/>
      <c r="F44" s="45">
        <f>IF($F$43&lt;0,0,+F43*0.15)</f>
        <v>0</v>
      </c>
      <c r="G44" s="354"/>
      <c r="H44" s="556"/>
      <c r="I44" s="557"/>
      <c r="J44" s="413"/>
    </row>
    <row r="45" spans="1:10" ht="13.15" customHeight="1" thickTop="1" thickBot="1" x14ac:dyDescent="0.25">
      <c r="A45" s="623" t="s">
        <v>256</v>
      </c>
      <c r="B45" s="624"/>
      <c r="C45" s="624"/>
      <c r="D45" s="624"/>
      <c r="E45" s="625"/>
      <c r="F45" s="136">
        <f>SUM(F43:F44)</f>
        <v>0</v>
      </c>
      <c r="G45" s="366"/>
      <c r="H45" s="563"/>
      <c r="I45" s="564"/>
      <c r="J45" s="429"/>
    </row>
    <row r="46" spans="1:10" ht="3" customHeight="1" thickTop="1" x14ac:dyDescent="0.2">
      <c r="A46" s="30"/>
      <c r="B46" s="603"/>
      <c r="C46" s="603"/>
      <c r="D46" s="603"/>
      <c r="E46" s="40"/>
      <c r="F46" s="7"/>
      <c r="G46" s="403"/>
      <c r="H46" s="368"/>
      <c r="I46" s="398"/>
      <c r="J46" s="321"/>
    </row>
    <row r="47" spans="1:10" ht="15.75" customHeight="1" x14ac:dyDescent="0.2">
      <c r="A47" s="604"/>
      <c r="B47" s="605"/>
      <c r="C47" s="605"/>
      <c r="D47" s="7"/>
      <c r="E47" s="606"/>
      <c r="F47" s="606"/>
      <c r="G47" s="606"/>
      <c r="I47" s="410"/>
      <c r="J47" s="321"/>
    </row>
    <row r="48" spans="1:10" ht="10.9" customHeight="1" x14ac:dyDescent="0.2">
      <c r="A48" s="327" t="s">
        <v>47</v>
      </c>
      <c r="B48" s="40"/>
      <c r="C48" s="33"/>
      <c r="D48" s="141"/>
      <c r="E48" s="21" t="s">
        <v>120</v>
      </c>
      <c r="F48" s="7"/>
      <c r="G48" s="7"/>
      <c r="I48" s="56" t="s">
        <v>23</v>
      </c>
      <c r="J48" s="321"/>
    </row>
    <row r="49" spans="1:10" ht="3" customHeight="1" thickBot="1" x14ac:dyDescent="0.25">
      <c r="A49" s="50"/>
      <c r="B49" s="12"/>
      <c r="C49" s="12"/>
      <c r="D49" s="12"/>
      <c r="E49" s="12"/>
      <c r="F49" s="12"/>
      <c r="G49" s="12"/>
      <c r="H49" s="12"/>
      <c r="I49" s="411"/>
      <c r="J49" s="319"/>
    </row>
    <row r="50" spans="1:10" ht="12" customHeight="1" thickTop="1" x14ac:dyDescent="0.2">
      <c r="A50" s="601" t="s">
        <v>273</v>
      </c>
      <c r="B50" s="602"/>
      <c r="C50" s="7"/>
      <c r="D50" s="7"/>
      <c r="E50" s="7"/>
      <c r="F50" s="21" t="s">
        <v>270</v>
      </c>
      <c r="G50" s="7"/>
      <c r="H50" s="7"/>
      <c r="I50" s="51"/>
      <c r="J50" s="186"/>
    </row>
    <row r="51" spans="1:10" x14ac:dyDescent="0.2">
      <c r="C51" s="52"/>
      <c r="D51" s="52"/>
      <c r="E51" s="52"/>
      <c r="F51" s="52"/>
      <c r="G51" s="52"/>
      <c r="H51" s="52"/>
    </row>
    <row r="56" spans="1:10" x14ac:dyDescent="0.2">
      <c r="B56" s="53"/>
    </row>
  </sheetData>
  <sheetProtection password="808C" sheet="1" objects="1" scenarios="1"/>
  <mergeCells count="79">
    <mergeCell ref="H24:I24"/>
    <mergeCell ref="H19:I19"/>
    <mergeCell ref="H20:I20"/>
    <mergeCell ref="H21:I21"/>
    <mergeCell ref="H22:I22"/>
    <mergeCell ref="H23:I23"/>
    <mergeCell ref="G13:I13"/>
    <mergeCell ref="H14:I16"/>
    <mergeCell ref="G14:G16"/>
    <mergeCell ref="A13:F13"/>
    <mergeCell ref="F14:F16"/>
    <mergeCell ref="A14:B16"/>
    <mergeCell ref="A6:F6"/>
    <mergeCell ref="A19:B19"/>
    <mergeCell ref="A20:B20"/>
    <mergeCell ref="A21:B21"/>
    <mergeCell ref="D14:D16"/>
    <mergeCell ref="E14:E16"/>
    <mergeCell ref="B8:D8"/>
    <mergeCell ref="B9:D9"/>
    <mergeCell ref="B10:D10"/>
    <mergeCell ref="A18:B18"/>
    <mergeCell ref="B11:D11"/>
    <mergeCell ref="C14:C16"/>
    <mergeCell ref="A50:B50"/>
    <mergeCell ref="B46:D46"/>
    <mergeCell ref="A47:C47"/>
    <mergeCell ref="E47:G47"/>
    <mergeCell ref="G27:I29"/>
    <mergeCell ref="A45:E45"/>
    <mergeCell ref="A43:E43"/>
    <mergeCell ref="A44:E44"/>
    <mergeCell ref="D28:D29"/>
    <mergeCell ref="A36:B36"/>
    <mergeCell ref="H36:I36"/>
    <mergeCell ref="H30:I30"/>
    <mergeCell ref="H31:I31"/>
    <mergeCell ref="H32:I32"/>
    <mergeCell ref="A34:B34"/>
    <mergeCell ref="H44:I44"/>
    <mergeCell ref="H45:I45"/>
    <mergeCell ref="H38:I38"/>
    <mergeCell ref="H39:I39"/>
    <mergeCell ref="H42:I42"/>
    <mergeCell ref="H43:I43"/>
    <mergeCell ref="H41:I41"/>
    <mergeCell ref="G40:I40"/>
    <mergeCell ref="A42:F42"/>
    <mergeCell ref="A22:B22"/>
    <mergeCell ref="A25:E25"/>
    <mergeCell ref="A23:B23"/>
    <mergeCell ref="A24:B24"/>
    <mergeCell ref="A26:E26"/>
    <mergeCell ref="A30:B30"/>
    <mergeCell ref="A28:B29"/>
    <mergeCell ref="C28:C29"/>
    <mergeCell ref="A35:B35"/>
    <mergeCell ref="A41:E41"/>
    <mergeCell ref="A31:B31"/>
    <mergeCell ref="A27:F27"/>
    <mergeCell ref="A32:B32"/>
    <mergeCell ref="F28:F29"/>
    <mergeCell ref="E28:E29"/>
    <mergeCell ref="J14:J16"/>
    <mergeCell ref="J27:J29"/>
    <mergeCell ref="A37:B37"/>
    <mergeCell ref="A40:F40"/>
    <mergeCell ref="A38:E38"/>
    <mergeCell ref="A39:E39"/>
    <mergeCell ref="H37:I37"/>
    <mergeCell ref="H33:I33"/>
    <mergeCell ref="H34:I34"/>
    <mergeCell ref="H35:I35"/>
    <mergeCell ref="H17:I17"/>
    <mergeCell ref="H18:I18"/>
    <mergeCell ref="A17:B17"/>
    <mergeCell ref="A33:B33"/>
    <mergeCell ref="H25:I25"/>
    <mergeCell ref="H26:I26"/>
  </mergeCells>
  <phoneticPr fontId="0" type="noConversion"/>
  <printOptions horizontalCentered="1"/>
  <pageMargins left="0" right="0" top="0" bottom="0" header="0" footer="0"/>
  <pageSetup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5:J56"/>
  <sheetViews>
    <sheetView showGridLines="0" showRowColHeaders="0" showZeros="0" showOutlineSymbols="0" topLeftCell="A31" zoomScaleNormal="100" zoomScaleSheetLayoutView="100" workbookViewId="0">
      <selection activeCell="H62" sqref="H62"/>
    </sheetView>
  </sheetViews>
  <sheetFormatPr defaultRowHeight="15" x14ac:dyDescent="0.2"/>
  <cols>
    <col min="1" max="1" width="13.88671875" customWidth="1"/>
    <col min="2" max="2" width="13.6640625" customWidth="1"/>
    <col min="3" max="3" width="11.77734375" customWidth="1"/>
    <col min="4" max="4" width="7.21875" customWidth="1"/>
    <col min="5" max="5" width="10.6640625" customWidth="1"/>
    <col min="6" max="6" width="11.88671875" customWidth="1"/>
    <col min="7" max="7" width="11.77734375" customWidth="1"/>
    <col min="8" max="9" width="14.6640625" customWidth="1"/>
    <col min="10" max="10" width="0.77734375" customWidth="1"/>
  </cols>
  <sheetData>
    <row r="5" spans="1:10" ht="13.5" customHeight="1" x14ac:dyDescent="0.2"/>
    <row r="6" spans="1:10" ht="18" customHeight="1" x14ac:dyDescent="0.3">
      <c r="A6" s="591" t="s">
        <v>208</v>
      </c>
      <c r="B6" s="592"/>
      <c r="C6" s="592"/>
      <c r="D6" s="592"/>
      <c r="E6" s="592"/>
      <c r="F6" s="592"/>
      <c r="H6" s="284" t="s">
        <v>20</v>
      </c>
      <c r="I6" s="174">
        <f>'BDC 121W'!N6</f>
        <v>0</v>
      </c>
    </row>
    <row r="7" spans="1:10" ht="5.25" customHeight="1" thickBot="1" x14ac:dyDescent="0.25">
      <c r="A7" s="1"/>
      <c r="B7" s="1"/>
      <c r="C7" s="1"/>
      <c r="D7" s="1"/>
      <c r="E7" s="398"/>
      <c r="F7" s="1"/>
      <c r="G7" s="1"/>
      <c r="H7" s="1"/>
      <c r="I7" s="398"/>
    </row>
    <row r="8" spans="1:10" ht="15" customHeight="1" thickTop="1" x14ac:dyDescent="0.2">
      <c r="A8" s="400" t="s">
        <v>34</v>
      </c>
      <c r="B8" s="596"/>
      <c r="C8" s="596"/>
      <c r="D8" s="596"/>
      <c r="E8" s="399"/>
      <c r="F8" s="11"/>
      <c r="H8" s="145" t="s">
        <v>0</v>
      </c>
      <c r="I8" s="407">
        <f>'BDC 121W'!N8</f>
        <v>0</v>
      </c>
      <c r="J8" s="326"/>
    </row>
    <row r="9" spans="1:10" ht="15" customHeight="1" x14ac:dyDescent="0.2">
      <c r="A9" s="394" t="s">
        <v>35</v>
      </c>
      <c r="B9" s="597"/>
      <c r="C9" s="597"/>
      <c r="D9" s="597"/>
      <c r="E9" s="310"/>
      <c r="F9" s="11"/>
      <c r="H9" s="372" t="s">
        <v>187</v>
      </c>
      <c r="I9" s="408">
        <f>'BDC 121W'!N9</f>
        <v>0</v>
      </c>
      <c r="J9" s="321"/>
    </row>
    <row r="10" spans="1:10" ht="15" customHeight="1" x14ac:dyDescent="0.2">
      <c r="A10" s="401"/>
      <c r="B10" s="597"/>
      <c r="C10" s="597"/>
      <c r="D10" s="597"/>
      <c r="E10" s="310"/>
      <c r="F10" s="11"/>
      <c r="H10" s="372" t="s">
        <v>186</v>
      </c>
      <c r="I10" s="408">
        <f>'BDC 121W'!N10</f>
        <v>0</v>
      </c>
      <c r="J10" s="321"/>
    </row>
    <row r="11" spans="1:10" ht="15" customHeight="1" x14ac:dyDescent="0.2">
      <c r="A11" s="394" t="s">
        <v>36</v>
      </c>
      <c r="B11" s="597"/>
      <c r="C11" s="597"/>
      <c r="D11" s="597"/>
      <c r="E11" s="310"/>
      <c r="H11" s="371" t="s">
        <v>188</v>
      </c>
      <c r="I11" s="409">
        <f>'BDC 121W'!N11</f>
        <v>0</v>
      </c>
      <c r="J11" s="321"/>
    </row>
    <row r="12" spans="1:10" ht="4.9000000000000004" customHeight="1" thickBot="1" x14ac:dyDescent="0.25">
      <c r="A12" s="50"/>
      <c r="B12" s="40"/>
      <c r="C12" s="7"/>
      <c r="D12" s="7"/>
      <c r="E12" s="7"/>
      <c r="F12" s="40"/>
      <c r="G12" s="12"/>
      <c r="H12" s="7"/>
      <c r="I12" s="411"/>
      <c r="J12" s="319"/>
    </row>
    <row r="13" spans="1:10" ht="13.5" customHeight="1" thickTop="1" x14ac:dyDescent="0.2">
      <c r="A13" s="582" t="s">
        <v>142</v>
      </c>
      <c r="B13" s="583"/>
      <c r="C13" s="583"/>
      <c r="D13" s="583"/>
      <c r="E13" s="583"/>
      <c r="F13" s="584"/>
      <c r="G13" s="570" t="s">
        <v>259</v>
      </c>
      <c r="H13" s="571"/>
      <c r="I13" s="572"/>
      <c r="J13" s="412"/>
    </row>
    <row r="14" spans="1:10" ht="9.4" customHeight="1" x14ac:dyDescent="0.2">
      <c r="A14" s="579" t="s">
        <v>37</v>
      </c>
      <c r="B14" s="588"/>
      <c r="C14" s="588" t="s">
        <v>38</v>
      </c>
      <c r="D14" s="588" t="s">
        <v>39</v>
      </c>
      <c r="E14" s="593" t="s">
        <v>264</v>
      </c>
      <c r="F14" s="585" t="s">
        <v>40</v>
      </c>
      <c r="G14" s="579" t="s">
        <v>1</v>
      </c>
      <c r="H14" s="573" t="s">
        <v>41</v>
      </c>
      <c r="I14" s="574"/>
      <c r="J14" s="631"/>
    </row>
    <row r="15" spans="1:10" ht="9.4" customHeight="1" x14ac:dyDescent="0.2">
      <c r="A15" s="580"/>
      <c r="B15" s="589"/>
      <c r="C15" s="589"/>
      <c r="D15" s="589"/>
      <c r="E15" s="594"/>
      <c r="F15" s="586"/>
      <c r="G15" s="580"/>
      <c r="H15" s="575"/>
      <c r="I15" s="576"/>
      <c r="J15" s="632"/>
    </row>
    <row r="16" spans="1:10" ht="8.25" customHeight="1" x14ac:dyDescent="0.2">
      <c r="A16" s="581"/>
      <c r="B16" s="590"/>
      <c r="C16" s="590"/>
      <c r="D16" s="590"/>
      <c r="E16" s="595"/>
      <c r="F16" s="587"/>
      <c r="G16" s="581"/>
      <c r="H16" s="577"/>
      <c r="I16" s="578"/>
      <c r="J16" s="633"/>
    </row>
    <row r="17" spans="1:10" ht="12" customHeight="1" x14ac:dyDescent="0.2">
      <c r="A17" s="568"/>
      <c r="B17" s="569"/>
      <c r="C17" s="43"/>
      <c r="D17" s="43"/>
      <c r="E17" s="44"/>
      <c r="F17" s="168">
        <f t="shared" ref="F17:F24" si="0">D17*E17</f>
        <v>0</v>
      </c>
      <c r="G17" s="352"/>
      <c r="H17" s="556"/>
      <c r="I17" s="557"/>
      <c r="J17" s="413"/>
    </row>
    <row r="18" spans="1:10" ht="12" customHeight="1" x14ac:dyDescent="0.2">
      <c r="A18" s="558"/>
      <c r="B18" s="559"/>
      <c r="C18" s="43"/>
      <c r="D18" s="43"/>
      <c r="E18" s="44"/>
      <c r="F18" s="168">
        <f t="shared" si="0"/>
        <v>0</v>
      </c>
      <c r="G18" s="352"/>
      <c r="H18" s="556"/>
      <c r="I18" s="557"/>
      <c r="J18" s="413"/>
    </row>
    <row r="19" spans="1:10" ht="12" customHeight="1" x14ac:dyDescent="0.2">
      <c r="A19" s="558"/>
      <c r="B19" s="559"/>
      <c r="C19" s="43"/>
      <c r="D19" s="43"/>
      <c r="E19" s="44"/>
      <c r="F19" s="168">
        <f t="shared" si="0"/>
        <v>0</v>
      </c>
      <c r="G19" s="352"/>
      <c r="H19" s="556"/>
      <c r="I19" s="557"/>
      <c r="J19" s="413"/>
    </row>
    <row r="20" spans="1:10" ht="12" customHeight="1" x14ac:dyDescent="0.2">
      <c r="A20" s="558"/>
      <c r="B20" s="559"/>
      <c r="C20" s="43"/>
      <c r="D20" s="43"/>
      <c r="E20" s="44"/>
      <c r="F20" s="168">
        <f t="shared" si="0"/>
        <v>0</v>
      </c>
      <c r="G20" s="352"/>
      <c r="H20" s="556"/>
      <c r="I20" s="557"/>
      <c r="J20" s="413"/>
    </row>
    <row r="21" spans="1:10" ht="12" customHeight="1" x14ac:dyDescent="0.2">
      <c r="A21" s="558"/>
      <c r="B21" s="559"/>
      <c r="C21" s="43"/>
      <c r="D21" s="43"/>
      <c r="E21" s="44"/>
      <c r="F21" s="168">
        <f t="shared" si="0"/>
        <v>0</v>
      </c>
      <c r="G21" s="352"/>
      <c r="H21" s="556"/>
      <c r="I21" s="557"/>
      <c r="J21" s="413"/>
    </row>
    <row r="22" spans="1:10" ht="12" customHeight="1" x14ac:dyDescent="0.2">
      <c r="A22" s="558"/>
      <c r="B22" s="559"/>
      <c r="C22" s="43"/>
      <c r="D22" s="43"/>
      <c r="E22" s="44"/>
      <c r="F22" s="168">
        <f t="shared" si="0"/>
        <v>0</v>
      </c>
      <c r="G22" s="352"/>
      <c r="H22" s="556"/>
      <c r="I22" s="557"/>
      <c r="J22" s="413"/>
    </row>
    <row r="23" spans="1:10" ht="12" customHeight="1" x14ac:dyDescent="0.2">
      <c r="A23" s="558"/>
      <c r="B23" s="559"/>
      <c r="C23" s="43"/>
      <c r="D23" s="43"/>
      <c r="E23" s="44"/>
      <c r="F23" s="168">
        <f t="shared" si="0"/>
        <v>0</v>
      </c>
      <c r="G23" s="352"/>
      <c r="H23" s="556"/>
      <c r="I23" s="557"/>
      <c r="J23" s="413"/>
    </row>
    <row r="24" spans="1:10" ht="12" customHeight="1" x14ac:dyDescent="0.2">
      <c r="A24" s="558"/>
      <c r="B24" s="559"/>
      <c r="C24" s="46"/>
      <c r="D24" s="46"/>
      <c r="E24" s="47"/>
      <c r="F24" s="168">
        <f t="shared" si="0"/>
        <v>0</v>
      </c>
      <c r="G24" s="352"/>
      <c r="H24" s="556"/>
      <c r="I24" s="557"/>
      <c r="J24" s="413"/>
    </row>
    <row r="25" spans="1:10" ht="12" customHeight="1" thickBot="1" x14ac:dyDescent="0.25">
      <c r="A25" s="637" t="s">
        <v>253</v>
      </c>
      <c r="B25" s="643"/>
      <c r="C25" s="643"/>
      <c r="D25" s="643"/>
      <c r="E25" s="644"/>
      <c r="F25" s="187"/>
      <c r="G25" s="365"/>
      <c r="H25" s="561"/>
      <c r="I25" s="562"/>
      <c r="J25" s="414"/>
    </row>
    <row r="26" spans="1:10" ht="13.15" customHeight="1" thickTop="1" thickBot="1" x14ac:dyDescent="0.25">
      <c r="A26" s="645" t="s">
        <v>261</v>
      </c>
      <c r="B26" s="646"/>
      <c r="C26" s="646"/>
      <c r="D26" s="646"/>
      <c r="E26" s="647"/>
      <c r="F26" s="136">
        <f>SUM(F17:F25)</f>
        <v>0</v>
      </c>
      <c r="G26" s="366"/>
      <c r="H26" s="563"/>
      <c r="I26" s="564"/>
      <c r="J26" s="429"/>
    </row>
    <row r="27" spans="1:10" ht="13.5" customHeight="1" thickTop="1" x14ac:dyDescent="0.2">
      <c r="A27" s="565" t="s">
        <v>143</v>
      </c>
      <c r="B27" s="566"/>
      <c r="C27" s="566"/>
      <c r="D27" s="566"/>
      <c r="E27" s="566"/>
      <c r="F27" s="567"/>
      <c r="G27" s="619"/>
      <c r="H27" s="466"/>
      <c r="I27" s="466"/>
      <c r="J27" s="632"/>
    </row>
    <row r="28" spans="1:10" ht="9.4" customHeight="1" x14ac:dyDescent="0.2">
      <c r="A28" s="649" t="s">
        <v>42</v>
      </c>
      <c r="B28" s="650"/>
      <c r="C28" s="588" t="s">
        <v>43</v>
      </c>
      <c r="D28" s="588" t="s">
        <v>44</v>
      </c>
      <c r="E28" s="588" t="s">
        <v>45</v>
      </c>
      <c r="F28" s="599" t="s">
        <v>46</v>
      </c>
      <c r="G28" s="620"/>
      <c r="H28" s="466"/>
      <c r="I28" s="466"/>
      <c r="J28" s="632"/>
    </row>
    <row r="29" spans="1:10" ht="8.25" customHeight="1" x14ac:dyDescent="0.2">
      <c r="A29" s="651"/>
      <c r="B29" s="652"/>
      <c r="C29" s="598"/>
      <c r="D29" s="598"/>
      <c r="E29" s="598"/>
      <c r="F29" s="600"/>
      <c r="G29" s="621"/>
      <c r="H29" s="622"/>
      <c r="I29" s="622"/>
      <c r="J29" s="633"/>
    </row>
    <row r="30" spans="1:10" ht="12" customHeight="1" x14ac:dyDescent="0.2">
      <c r="A30" s="568"/>
      <c r="B30" s="648"/>
      <c r="C30" s="49"/>
      <c r="D30" s="43"/>
      <c r="E30" s="44"/>
      <c r="F30" s="415">
        <f t="shared" ref="F30:F37" si="1">C30*E30</f>
        <v>0</v>
      </c>
      <c r="G30" s="416"/>
      <c r="H30" s="556"/>
      <c r="I30" s="557"/>
      <c r="J30" s="413"/>
    </row>
    <row r="31" spans="1:10" ht="12" customHeight="1" x14ac:dyDescent="0.2">
      <c r="A31" s="558"/>
      <c r="B31" s="560"/>
      <c r="C31" s="49"/>
      <c r="D31" s="43"/>
      <c r="E31" s="44"/>
      <c r="F31" s="415">
        <f t="shared" si="1"/>
        <v>0</v>
      </c>
      <c r="G31" s="416"/>
      <c r="H31" s="556"/>
      <c r="I31" s="557"/>
      <c r="J31" s="413"/>
    </row>
    <row r="32" spans="1:10" ht="12" customHeight="1" x14ac:dyDescent="0.2">
      <c r="A32" s="558"/>
      <c r="B32" s="560"/>
      <c r="C32" s="49"/>
      <c r="D32" s="43"/>
      <c r="E32" s="44"/>
      <c r="F32" s="415">
        <f t="shared" si="1"/>
        <v>0</v>
      </c>
      <c r="G32" s="416"/>
      <c r="H32" s="556"/>
      <c r="I32" s="557"/>
      <c r="J32" s="413"/>
    </row>
    <row r="33" spans="1:10" ht="12" customHeight="1" x14ac:dyDescent="0.2">
      <c r="A33" s="558"/>
      <c r="B33" s="560"/>
      <c r="C33" s="49"/>
      <c r="D33" s="43"/>
      <c r="E33" s="44"/>
      <c r="F33" s="415">
        <f t="shared" si="1"/>
        <v>0</v>
      </c>
      <c r="G33" s="416"/>
      <c r="H33" s="556"/>
      <c r="I33" s="557"/>
      <c r="J33" s="413"/>
    </row>
    <row r="34" spans="1:10" ht="12" customHeight="1" x14ac:dyDescent="0.2">
      <c r="A34" s="558"/>
      <c r="B34" s="560"/>
      <c r="C34" s="49"/>
      <c r="D34" s="43"/>
      <c r="E34" s="44"/>
      <c r="F34" s="415">
        <f t="shared" si="1"/>
        <v>0</v>
      </c>
      <c r="G34" s="416"/>
      <c r="H34" s="556"/>
      <c r="I34" s="557"/>
      <c r="J34" s="413"/>
    </row>
    <row r="35" spans="1:10" ht="12" customHeight="1" x14ac:dyDescent="0.2">
      <c r="A35" s="558"/>
      <c r="B35" s="560"/>
      <c r="C35" s="49"/>
      <c r="D35" s="175"/>
      <c r="E35" s="44"/>
      <c r="F35" s="415">
        <f t="shared" si="1"/>
        <v>0</v>
      </c>
      <c r="G35" s="416"/>
      <c r="H35" s="556"/>
      <c r="I35" s="557"/>
      <c r="J35" s="413"/>
    </row>
    <row r="36" spans="1:10" ht="12" customHeight="1" x14ac:dyDescent="0.2">
      <c r="A36" s="558"/>
      <c r="B36" s="560"/>
      <c r="C36" s="49"/>
      <c r="D36" s="43"/>
      <c r="E36" s="44"/>
      <c r="F36" s="415">
        <f t="shared" si="1"/>
        <v>0</v>
      </c>
      <c r="G36" s="416"/>
      <c r="H36" s="556"/>
      <c r="I36" s="557"/>
      <c r="J36" s="413"/>
    </row>
    <row r="37" spans="1:10" ht="12" customHeight="1" x14ac:dyDescent="0.2">
      <c r="A37" s="558"/>
      <c r="B37" s="560"/>
      <c r="C37" s="49"/>
      <c r="D37" s="43"/>
      <c r="E37" s="44"/>
      <c r="F37" s="415">
        <f t="shared" si="1"/>
        <v>0</v>
      </c>
      <c r="G37" s="416"/>
      <c r="H37" s="556"/>
      <c r="I37" s="557"/>
      <c r="J37" s="413"/>
    </row>
    <row r="38" spans="1:10" ht="12" customHeight="1" thickBot="1" x14ac:dyDescent="0.25">
      <c r="A38" s="637" t="s">
        <v>253</v>
      </c>
      <c r="B38" s="638"/>
      <c r="C38" s="638"/>
      <c r="D38" s="638"/>
      <c r="E38" s="639"/>
      <c r="F38" s="417"/>
      <c r="G38" s="418"/>
      <c r="H38" s="613"/>
      <c r="I38" s="562"/>
      <c r="J38" s="414"/>
    </row>
    <row r="39" spans="1:10" ht="13.15" customHeight="1" thickTop="1" thickBot="1" x14ac:dyDescent="0.25">
      <c r="A39" s="640" t="s">
        <v>262</v>
      </c>
      <c r="B39" s="641"/>
      <c r="C39" s="641"/>
      <c r="D39" s="641"/>
      <c r="E39" s="642"/>
      <c r="F39" s="375">
        <f>SUM(F30:F38)</f>
        <v>0</v>
      </c>
      <c r="G39" s="367"/>
      <c r="H39" s="614"/>
      <c r="I39" s="615"/>
      <c r="J39" s="429"/>
    </row>
    <row r="40" spans="1:10" ht="13.9" customHeight="1" thickTop="1" thickBot="1" x14ac:dyDescent="0.25">
      <c r="A40" s="634" t="s">
        <v>149</v>
      </c>
      <c r="B40" s="635"/>
      <c r="C40" s="635"/>
      <c r="D40" s="635"/>
      <c r="E40" s="635"/>
      <c r="F40" s="636"/>
      <c r="G40" s="618"/>
      <c r="H40" s="552"/>
      <c r="I40" s="552"/>
      <c r="J40" s="321"/>
    </row>
    <row r="41" spans="1:10" ht="12.75" customHeight="1" thickTop="1" thickBot="1" x14ac:dyDescent="0.25">
      <c r="A41" s="607" t="s">
        <v>263</v>
      </c>
      <c r="B41" s="608"/>
      <c r="C41" s="608"/>
      <c r="D41" s="608"/>
      <c r="E41" s="609"/>
      <c r="F41" s="376"/>
      <c r="G41" s="430"/>
      <c r="H41" s="658"/>
      <c r="I41" s="658"/>
      <c r="J41" s="429"/>
    </row>
    <row r="42" spans="1:10" ht="13.5" customHeight="1" thickTop="1" x14ac:dyDescent="0.2">
      <c r="A42" s="610" t="s">
        <v>150</v>
      </c>
      <c r="B42" s="611"/>
      <c r="C42" s="611"/>
      <c r="D42" s="611"/>
      <c r="E42" s="611"/>
      <c r="F42" s="612"/>
      <c r="G42" s="659"/>
      <c r="H42" s="660"/>
      <c r="I42" s="660"/>
      <c r="J42" s="412"/>
    </row>
    <row r="43" spans="1:10" ht="12" customHeight="1" x14ac:dyDescent="0.2">
      <c r="A43" s="626" t="s">
        <v>254</v>
      </c>
      <c r="B43" s="627"/>
      <c r="C43" s="627"/>
      <c r="D43" s="627"/>
      <c r="E43" s="628"/>
      <c r="F43" s="406">
        <f>F26+F39+F41</f>
        <v>0</v>
      </c>
      <c r="G43" s="354"/>
      <c r="H43" s="556"/>
      <c r="I43" s="557"/>
      <c r="J43" s="413"/>
    </row>
    <row r="44" spans="1:10" ht="12" customHeight="1" thickBot="1" x14ac:dyDescent="0.25">
      <c r="A44" s="629" t="s">
        <v>255</v>
      </c>
      <c r="B44" s="514"/>
      <c r="C44" s="514"/>
      <c r="D44" s="514"/>
      <c r="E44" s="630"/>
      <c r="F44" s="45">
        <f>IF($F$43&lt;0,0,+F43*0.15)</f>
        <v>0</v>
      </c>
      <c r="G44" s="354"/>
      <c r="H44" s="556"/>
      <c r="I44" s="557"/>
      <c r="J44" s="413"/>
    </row>
    <row r="45" spans="1:10" ht="13.15" customHeight="1" thickTop="1" thickBot="1" x14ac:dyDescent="0.25">
      <c r="A45" s="623" t="s">
        <v>256</v>
      </c>
      <c r="B45" s="624"/>
      <c r="C45" s="624"/>
      <c r="D45" s="624"/>
      <c r="E45" s="625"/>
      <c r="F45" s="136">
        <f>SUM(F43:F44)</f>
        <v>0</v>
      </c>
      <c r="G45" s="366"/>
      <c r="H45" s="563"/>
      <c r="I45" s="564"/>
      <c r="J45" s="429"/>
    </row>
    <row r="46" spans="1:10" ht="3" customHeight="1" thickTop="1" x14ac:dyDescent="0.2">
      <c r="A46" s="30"/>
      <c r="B46" s="603"/>
      <c r="C46" s="603"/>
      <c r="D46" s="603"/>
      <c r="E46" s="40"/>
      <c r="F46" s="7"/>
      <c r="G46" s="403"/>
      <c r="H46" s="368"/>
      <c r="I46" s="398"/>
      <c r="J46" s="321"/>
    </row>
    <row r="47" spans="1:10" ht="15.75" customHeight="1" x14ac:dyDescent="0.2">
      <c r="A47" s="604"/>
      <c r="B47" s="605"/>
      <c r="C47" s="605"/>
      <c r="D47" s="7"/>
      <c r="E47" s="606"/>
      <c r="F47" s="606"/>
      <c r="G47" s="606"/>
      <c r="I47" s="410"/>
      <c r="J47" s="321"/>
    </row>
    <row r="48" spans="1:10" ht="10.9" customHeight="1" x14ac:dyDescent="0.2">
      <c r="A48" s="327" t="s">
        <v>47</v>
      </c>
      <c r="B48" s="40"/>
      <c r="C48" s="33"/>
      <c r="D48" s="141"/>
      <c r="E48" s="21" t="s">
        <v>120</v>
      </c>
      <c r="F48" s="7"/>
      <c r="G48" s="7"/>
      <c r="I48" s="56" t="s">
        <v>23</v>
      </c>
      <c r="J48" s="321"/>
    </row>
    <row r="49" spans="1:10" ht="3" customHeight="1" thickBot="1" x14ac:dyDescent="0.25">
      <c r="A49" s="50"/>
      <c r="B49" s="12"/>
      <c r="C49" s="12"/>
      <c r="D49" s="12"/>
      <c r="E49" s="12"/>
      <c r="F49" s="12"/>
      <c r="G49" s="12"/>
      <c r="H49" s="12"/>
      <c r="I49" s="411"/>
      <c r="J49" s="319"/>
    </row>
    <row r="50" spans="1:10" ht="12" customHeight="1" thickTop="1" x14ac:dyDescent="0.2">
      <c r="A50" s="601" t="s">
        <v>274</v>
      </c>
      <c r="B50" s="602"/>
      <c r="C50" s="7"/>
      <c r="D50" s="7"/>
      <c r="E50" s="7"/>
      <c r="F50" s="311" t="s">
        <v>270</v>
      </c>
      <c r="G50" s="7"/>
      <c r="H50" s="7"/>
      <c r="I50" s="51"/>
      <c r="J50" s="186"/>
    </row>
    <row r="51" spans="1:10" x14ac:dyDescent="0.2">
      <c r="C51" s="52"/>
      <c r="D51" s="52"/>
      <c r="E51" s="52"/>
      <c r="F51" s="52"/>
      <c r="G51" s="52"/>
      <c r="H51" s="52"/>
    </row>
    <row r="56" spans="1:10" x14ac:dyDescent="0.2">
      <c r="B56" s="53"/>
    </row>
  </sheetData>
  <sheetProtection password="808C" sheet="1" objects="1" scenarios="1"/>
  <mergeCells count="79">
    <mergeCell ref="H24:I24"/>
    <mergeCell ref="H19:I19"/>
    <mergeCell ref="H20:I20"/>
    <mergeCell ref="H21:I21"/>
    <mergeCell ref="H22:I22"/>
    <mergeCell ref="H23:I23"/>
    <mergeCell ref="G13:I13"/>
    <mergeCell ref="H14:I16"/>
    <mergeCell ref="G14:G16"/>
    <mergeCell ref="A13:F13"/>
    <mergeCell ref="F14:F16"/>
    <mergeCell ref="A14:B16"/>
    <mergeCell ref="A6:F6"/>
    <mergeCell ref="A19:B19"/>
    <mergeCell ref="A20:B20"/>
    <mergeCell ref="A21:B21"/>
    <mergeCell ref="D14:D16"/>
    <mergeCell ref="E14:E16"/>
    <mergeCell ref="B8:D8"/>
    <mergeCell ref="B9:D9"/>
    <mergeCell ref="B10:D10"/>
    <mergeCell ref="A18:B18"/>
    <mergeCell ref="B11:D11"/>
    <mergeCell ref="C14:C16"/>
    <mergeCell ref="A50:B50"/>
    <mergeCell ref="B46:D46"/>
    <mergeCell ref="A47:C47"/>
    <mergeCell ref="E47:G47"/>
    <mergeCell ref="G27:I29"/>
    <mergeCell ref="A45:E45"/>
    <mergeCell ref="A43:E43"/>
    <mergeCell ref="A44:E44"/>
    <mergeCell ref="D28:D29"/>
    <mergeCell ref="A36:B36"/>
    <mergeCell ref="H36:I36"/>
    <mergeCell ref="H30:I30"/>
    <mergeCell ref="H31:I31"/>
    <mergeCell ref="H32:I32"/>
    <mergeCell ref="A34:B34"/>
    <mergeCell ref="H44:I44"/>
    <mergeCell ref="H45:I45"/>
    <mergeCell ref="H38:I38"/>
    <mergeCell ref="H39:I39"/>
    <mergeCell ref="H43:I43"/>
    <mergeCell ref="H41:I41"/>
    <mergeCell ref="G40:I40"/>
    <mergeCell ref="G42:I42"/>
    <mergeCell ref="A42:F42"/>
    <mergeCell ref="A22:B22"/>
    <mergeCell ref="A25:E25"/>
    <mergeCell ref="A23:B23"/>
    <mergeCell ref="A24:B24"/>
    <mergeCell ref="A26:E26"/>
    <mergeCell ref="A30:B30"/>
    <mergeCell ref="A28:B29"/>
    <mergeCell ref="C28:C29"/>
    <mergeCell ref="A35:B35"/>
    <mergeCell ref="A41:E41"/>
    <mergeCell ref="A31:B31"/>
    <mergeCell ref="A27:F27"/>
    <mergeCell ref="A32:B32"/>
    <mergeCell ref="F28:F29"/>
    <mergeCell ref="E28:E29"/>
    <mergeCell ref="J14:J16"/>
    <mergeCell ref="J27:J29"/>
    <mergeCell ref="A37:B37"/>
    <mergeCell ref="A40:F40"/>
    <mergeCell ref="A38:E38"/>
    <mergeCell ref="A39:E39"/>
    <mergeCell ref="H37:I37"/>
    <mergeCell ref="H33:I33"/>
    <mergeCell ref="H34:I34"/>
    <mergeCell ref="H35:I35"/>
    <mergeCell ref="H17:I17"/>
    <mergeCell ref="H18:I18"/>
    <mergeCell ref="A17:B17"/>
    <mergeCell ref="A33:B33"/>
    <mergeCell ref="H25:I25"/>
    <mergeCell ref="H26:I26"/>
  </mergeCells>
  <phoneticPr fontId="0" type="noConversion"/>
  <printOptions horizontalCentered="1"/>
  <pageMargins left="0" right="0" top="0" bottom="0" header="0" footer="0"/>
  <pageSetup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J51"/>
  <sheetViews>
    <sheetView showGridLines="0" showRowColHeaders="0" showZeros="0" topLeftCell="A31" zoomScaleNormal="100" zoomScaleSheetLayoutView="100" workbookViewId="0">
      <selection activeCell="F50" sqref="F50"/>
    </sheetView>
  </sheetViews>
  <sheetFormatPr defaultRowHeight="15" x14ac:dyDescent="0.2"/>
  <cols>
    <col min="1" max="1" width="13.6640625" customWidth="1"/>
    <col min="2" max="2" width="12.6640625" customWidth="1"/>
    <col min="3" max="3" width="11.77734375" customWidth="1"/>
    <col min="4" max="4" width="7.33203125" customWidth="1"/>
    <col min="5" max="5" width="10.6640625" customWidth="1"/>
    <col min="6" max="7" width="11.77734375" customWidth="1"/>
    <col min="8" max="9" width="14.6640625" customWidth="1"/>
    <col min="10" max="10" width="0.5546875" customWidth="1"/>
  </cols>
  <sheetData>
    <row r="5" spans="1:10" ht="14.25" customHeight="1" x14ac:dyDescent="0.2"/>
    <row r="6" spans="1:10" ht="17.25" customHeight="1" x14ac:dyDescent="0.3">
      <c r="A6" s="591" t="s">
        <v>48</v>
      </c>
      <c r="B6" s="674"/>
      <c r="C6" s="674"/>
      <c r="D6" s="674"/>
      <c r="E6" s="674"/>
      <c r="F6" s="39"/>
      <c r="H6" s="25" t="s">
        <v>20</v>
      </c>
      <c r="I6" s="174">
        <f>'BDC 121W'!N6</f>
        <v>0</v>
      </c>
    </row>
    <row r="7" spans="1:10" ht="5.25" customHeight="1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ht="15" customHeight="1" thickTop="1" x14ac:dyDescent="0.2">
      <c r="A8" s="400" t="s">
        <v>49</v>
      </c>
      <c r="B8" s="468">
        <f>'BDC 121W'!E8</f>
        <v>0</v>
      </c>
      <c r="C8" s="468"/>
      <c r="D8" s="468"/>
      <c r="E8" s="419"/>
      <c r="F8" s="419"/>
      <c r="H8" s="145" t="s">
        <v>0</v>
      </c>
      <c r="I8" s="362">
        <f>'BDC 121W'!N8</f>
        <v>0</v>
      </c>
      <c r="J8" s="425"/>
    </row>
    <row r="9" spans="1:10" ht="15" customHeight="1" x14ac:dyDescent="0.2">
      <c r="A9" s="394" t="s">
        <v>35</v>
      </c>
      <c r="B9" s="470">
        <f>'BDC 121W'!E9</f>
        <v>0</v>
      </c>
      <c r="C9" s="470"/>
      <c r="D9" s="470"/>
      <c r="E9" s="141"/>
      <c r="F9" s="11"/>
      <c r="H9" s="372" t="s">
        <v>187</v>
      </c>
      <c r="I9" s="408">
        <f>'BDC 121W'!N9</f>
        <v>0</v>
      </c>
      <c r="J9" s="421"/>
    </row>
    <row r="10" spans="1:10" ht="15" customHeight="1" x14ac:dyDescent="0.2">
      <c r="A10" s="401"/>
      <c r="B10" s="470">
        <f>'BDC 121W'!E10</f>
        <v>0</v>
      </c>
      <c r="C10" s="470"/>
      <c r="D10" s="470"/>
      <c r="E10" s="141"/>
      <c r="F10" s="11"/>
      <c r="H10" s="372" t="s">
        <v>186</v>
      </c>
      <c r="I10" s="408">
        <f>'BDC 121W'!N10</f>
        <v>0</v>
      </c>
      <c r="J10" s="421"/>
    </row>
    <row r="11" spans="1:10" ht="15" customHeight="1" x14ac:dyDescent="0.2">
      <c r="A11" s="394" t="s">
        <v>36</v>
      </c>
      <c r="B11" s="679">
        <f>'BDC 121W'!E11</f>
        <v>0</v>
      </c>
      <c r="C11" s="679"/>
      <c r="D11" s="679"/>
      <c r="E11" s="141"/>
      <c r="F11" s="7"/>
      <c r="H11" s="371" t="s">
        <v>188</v>
      </c>
      <c r="I11" s="409">
        <f>'BDC 121W'!N11</f>
        <v>0</v>
      </c>
      <c r="J11" s="421"/>
    </row>
    <row r="12" spans="1:10" ht="4.9000000000000004" customHeight="1" thickBot="1" x14ac:dyDescent="0.25">
      <c r="A12" s="50"/>
      <c r="B12" s="40"/>
      <c r="C12" s="7"/>
      <c r="D12" s="7"/>
      <c r="E12" s="7"/>
      <c r="F12" s="40"/>
      <c r="G12" s="12"/>
      <c r="H12" s="7"/>
      <c r="I12" s="1"/>
      <c r="J12" s="426"/>
    </row>
    <row r="13" spans="1:10" ht="13.15" customHeight="1" thickTop="1" x14ac:dyDescent="0.2">
      <c r="A13" s="565" t="s">
        <v>142</v>
      </c>
      <c r="B13" s="680"/>
      <c r="C13" s="680"/>
      <c r="D13" s="680"/>
      <c r="E13" s="680"/>
      <c r="F13" s="681"/>
      <c r="G13" s="570" t="s">
        <v>110</v>
      </c>
      <c r="H13" s="571"/>
      <c r="I13" s="566"/>
      <c r="J13" s="427"/>
    </row>
    <row r="14" spans="1:10" ht="8.65" customHeight="1" x14ac:dyDescent="0.2">
      <c r="A14" s="649" t="s">
        <v>37</v>
      </c>
      <c r="B14" s="650"/>
      <c r="C14" s="588" t="s">
        <v>38</v>
      </c>
      <c r="D14" s="588" t="s">
        <v>39</v>
      </c>
      <c r="E14" s="593" t="s">
        <v>265</v>
      </c>
      <c r="F14" s="585" t="s">
        <v>40</v>
      </c>
      <c r="G14" s="579" t="s">
        <v>1</v>
      </c>
      <c r="H14" s="573" t="s">
        <v>41</v>
      </c>
      <c r="I14" s="574"/>
      <c r="J14" s="668"/>
    </row>
    <row r="15" spans="1:10" ht="8.65" customHeight="1" x14ac:dyDescent="0.2">
      <c r="A15" s="675"/>
      <c r="B15" s="676"/>
      <c r="C15" s="589"/>
      <c r="D15" s="589"/>
      <c r="E15" s="594"/>
      <c r="F15" s="586"/>
      <c r="G15" s="580"/>
      <c r="H15" s="575"/>
      <c r="I15" s="576"/>
      <c r="J15" s="668"/>
    </row>
    <row r="16" spans="1:10" ht="6.75" customHeight="1" x14ac:dyDescent="0.2">
      <c r="A16" s="677"/>
      <c r="B16" s="678"/>
      <c r="C16" s="590"/>
      <c r="D16" s="590"/>
      <c r="E16" s="595"/>
      <c r="F16" s="587"/>
      <c r="G16" s="581"/>
      <c r="H16" s="577"/>
      <c r="I16" s="578"/>
      <c r="J16" s="672"/>
    </row>
    <row r="17" spans="1:10" ht="12" customHeight="1" x14ac:dyDescent="0.2">
      <c r="A17" s="568"/>
      <c r="B17" s="569"/>
      <c r="C17" s="43"/>
      <c r="D17" s="160"/>
      <c r="E17" s="44"/>
      <c r="F17" s="380">
        <f t="shared" ref="F17:F29" si="0">D17*E17</f>
        <v>0</v>
      </c>
      <c r="G17" s="354"/>
      <c r="H17" s="556"/>
      <c r="I17" s="557"/>
      <c r="J17" s="422"/>
    </row>
    <row r="18" spans="1:10" ht="12" customHeight="1" x14ac:dyDescent="0.2">
      <c r="A18" s="558"/>
      <c r="B18" s="559"/>
      <c r="C18" s="43"/>
      <c r="D18" s="160"/>
      <c r="E18" s="44"/>
      <c r="F18" s="163">
        <f t="shared" si="0"/>
        <v>0</v>
      </c>
      <c r="G18" s="354"/>
      <c r="H18" s="689"/>
      <c r="I18" s="690"/>
      <c r="J18" s="422"/>
    </row>
    <row r="19" spans="1:10" ht="12" customHeight="1" x14ac:dyDescent="0.2">
      <c r="A19" s="558"/>
      <c r="B19" s="560"/>
      <c r="C19" s="43"/>
      <c r="D19" s="160"/>
      <c r="E19" s="44"/>
      <c r="F19" s="163">
        <f t="shared" si="0"/>
        <v>0</v>
      </c>
      <c r="G19" s="354"/>
      <c r="H19" s="556"/>
      <c r="I19" s="557"/>
      <c r="J19" s="422"/>
    </row>
    <row r="20" spans="1:10" ht="12" customHeight="1" x14ac:dyDescent="0.2">
      <c r="A20" s="558"/>
      <c r="B20" s="560"/>
      <c r="C20" s="43"/>
      <c r="D20" s="160"/>
      <c r="E20" s="44"/>
      <c r="F20" s="163">
        <f t="shared" si="0"/>
        <v>0</v>
      </c>
      <c r="G20" s="354"/>
      <c r="H20" s="556"/>
      <c r="I20" s="557"/>
      <c r="J20" s="422"/>
    </row>
    <row r="21" spans="1:10" ht="12" customHeight="1" x14ac:dyDescent="0.2">
      <c r="A21" s="558"/>
      <c r="B21" s="560"/>
      <c r="C21" s="43"/>
      <c r="D21" s="160"/>
      <c r="E21" s="44"/>
      <c r="F21" s="163">
        <f t="shared" si="0"/>
        <v>0</v>
      </c>
      <c r="G21" s="354"/>
      <c r="H21" s="556"/>
      <c r="I21" s="557"/>
      <c r="J21" s="422"/>
    </row>
    <row r="22" spans="1:10" ht="12" customHeight="1" x14ac:dyDescent="0.2">
      <c r="A22" s="558"/>
      <c r="B22" s="560"/>
      <c r="C22" s="43"/>
      <c r="D22" s="160"/>
      <c r="E22" s="44"/>
      <c r="F22" s="163">
        <f t="shared" si="0"/>
        <v>0</v>
      </c>
      <c r="G22" s="354"/>
      <c r="H22" s="556"/>
      <c r="I22" s="557"/>
      <c r="J22" s="422"/>
    </row>
    <row r="23" spans="1:10" ht="12" customHeight="1" x14ac:dyDescent="0.2">
      <c r="A23" s="558"/>
      <c r="B23" s="560"/>
      <c r="C23" s="43"/>
      <c r="D23" s="160"/>
      <c r="E23" s="44"/>
      <c r="F23" s="163">
        <f t="shared" si="0"/>
        <v>0</v>
      </c>
      <c r="G23" s="354"/>
      <c r="H23" s="556"/>
      <c r="I23" s="557"/>
      <c r="J23" s="422"/>
    </row>
    <row r="24" spans="1:10" ht="12" customHeight="1" x14ac:dyDescent="0.2">
      <c r="A24" s="558"/>
      <c r="B24" s="560"/>
      <c r="C24" s="43"/>
      <c r="D24" s="160"/>
      <c r="E24" s="44"/>
      <c r="F24" s="163">
        <f t="shared" si="0"/>
        <v>0</v>
      </c>
      <c r="G24" s="354"/>
      <c r="H24" s="556"/>
      <c r="I24" s="557"/>
      <c r="J24" s="422"/>
    </row>
    <row r="25" spans="1:10" ht="12" customHeight="1" x14ac:dyDescent="0.2">
      <c r="A25" s="558"/>
      <c r="B25" s="560"/>
      <c r="C25" s="43"/>
      <c r="D25" s="160"/>
      <c r="E25" s="44"/>
      <c r="F25" s="163">
        <f t="shared" si="0"/>
        <v>0</v>
      </c>
      <c r="G25" s="354"/>
      <c r="H25" s="556"/>
      <c r="I25" s="557"/>
      <c r="J25" s="422"/>
    </row>
    <row r="26" spans="1:10" ht="12" customHeight="1" x14ac:dyDescent="0.2">
      <c r="A26" s="558"/>
      <c r="B26" s="560"/>
      <c r="C26" s="43"/>
      <c r="D26" s="160"/>
      <c r="E26" s="44"/>
      <c r="F26" s="163">
        <f t="shared" si="0"/>
        <v>0</v>
      </c>
      <c r="G26" s="354"/>
      <c r="H26" s="556"/>
      <c r="I26" s="557"/>
      <c r="J26" s="422"/>
    </row>
    <row r="27" spans="1:10" ht="12" customHeight="1" x14ac:dyDescent="0.2">
      <c r="A27" s="558"/>
      <c r="B27" s="560"/>
      <c r="C27" s="43"/>
      <c r="D27" s="160"/>
      <c r="E27" s="44"/>
      <c r="F27" s="163">
        <f t="shared" si="0"/>
        <v>0</v>
      </c>
      <c r="G27" s="354"/>
      <c r="H27" s="556"/>
      <c r="I27" s="557"/>
      <c r="J27" s="422"/>
    </row>
    <row r="28" spans="1:10" ht="12" customHeight="1" x14ac:dyDescent="0.2">
      <c r="A28" s="558"/>
      <c r="B28" s="560"/>
      <c r="C28" s="43"/>
      <c r="D28" s="160"/>
      <c r="E28" s="44"/>
      <c r="F28" s="163">
        <f t="shared" si="0"/>
        <v>0</v>
      </c>
      <c r="G28" s="354"/>
      <c r="H28" s="556"/>
      <c r="I28" s="557"/>
      <c r="J28" s="422"/>
    </row>
    <row r="29" spans="1:10" ht="12" customHeight="1" x14ac:dyDescent="0.2">
      <c r="A29" s="558"/>
      <c r="B29" s="560"/>
      <c r="C29" s="43"/>
      <c r="D29" s="160"/>
      <c r="E29" s="44"/>
      <c r="F29" s="163">
        <f t="shared" si="0"/>
        <v>0</v>
      </c>
      <c r="G29" s="354"/>
      <c r="H29" s="556"/>
      <c r="I29" s="557"/>
      <c r="J29" s="422"/>
    </row>
    <row r="30" spans="1:10" ht="12" customHeight="1" thickBot="1" x14ac:dyDescent="0.25">
      <c r="A30" s="637" t="s">
        <v>249</v>
      </c>
      <c r="B30" s="638"/>
      <c r="C30" s="638"/>
      <c r="D30" s="638"/>
      <c r="E30" s="639"/>
      <c r="F30" s="188">
        <f>'BDC 123W.1'!F45</f>
        <v>0</v>
      </c>
      <c r="G30" s="420"/>
      <c r="H30" s="561"/>
      <c r="I30" s="562"/>
      <c r="J30" s="423"/>
    </row>
    <row r="31" spans="1:10" ht="14.25" customHeight="1" thickTop="1" thickBot="1" x14ac:dyDescent="0.25">
      <c r="A31" s="645" t="s">
        <v>133</v>
      </c>
      <c r="B31" s="682"/>
      <c r="C31" s="682"/>
      <c r="D31" s="682"/>
      <c r="E31" s="683"/>
      <c r="F31" s="152">
        <f>SUM(F17:F30)</f>
        <v>0</v>
      </c>
      <c r="G31" s="366"/>
      <c r="H31" s="691"/>
      <c r="I31" s="692"/>
      <c r="J31" s="424"/>
    </row>
    <row r="32" spans="1:10" ht="13.15" customHeight="1" thickTop="1" x14ac:dyDescent="0.2">
      <c r="A32" s="684" t="s">
        <v>143</v>
      </c>
      <c r="B32" s="685"/>
      <c r="C32" s="685"/>
      <c r="D32" s="685"/>
      <c r="E32" s="685"/>
      <c r="F32" s="686"/>
      <c r="G32" s="665"/>
      <c r="H32" s="666"/>
      <c r="I32" s="666"/>
      <c r="J32" s="667"/>
    </row>
    <row r="33" spans="1:10" ht="8.65" customHeight="1" x14ac:dyDescent="0.2">
      <c r="A33" s="649" t="s">
        <v>42</v>
      </c>
      <c r="B33" s="650"/>
      <c r="C33" s="588" t="s">
        <v>43</v>
      </c>
      <c r="D33" s="588" t="s">
        <v>44</v>
      </c>
      <c r="E33" s="588" t="s">
        <v>45</v>
      </c>
      <c r="F33" s="599" t="s">
        <v>46</v>
      </c>
      <c r="G33" s="620"/>
      <c r="H33" s="466"/>
      <c r="I33" s="466"/>
      <c r="J33" s="668"/>
    </row>
    <row r="34" spans="1:10" ht="6.75" customHeight="1" thickBot="1" x14ac:dyDescent="0.25">
      <c r="A34" s="663"/>
      <c r="B34" s="664"/>
      <c r="C34" s="673"/>
      <c r="D34" s="673"/>
      <c r="E34" s="673"/>
      <c r="F34" s="687"/>
      <c r="G34" s="669"/>
      <c r="H34" s="670"/>
      <c r="I34" s="670"/>
      <c r="J34" s="671"/>
    </row>
    <row r="35" spans="1:10" ht="12" customHeight="1" thickTop="1" x14ac:dyDescent="0.2">
      <c r="A35" s="661"/>
      <c r="B35" s="662"/>
      <c r="C35" s="404"/>
      <c r="D35" s="41"/>
      <c r="E35" s="42"/>
      <c r="F35" s="150">
        <f t="shared" ref="F35:F47" si="1">C35*E35</f>
        <v>0</v>
      </c>
      <c r="G35" s="355"/>
      <c r="H35" s="693"/>
      <c r="I35" s="694"/>
      <c r="J35" s="425"/>
    </row>
    <row r="36" spans="1:10" ht="12" customHeight="1" x14ac:dyDescent="0.2">
      <c r="A36" s="558"/>
      <c r="B36" s="560"/>
      <c r="C36" s="405"/>
      <c r="D36" s="378"/>
      <c r="E36" s="379"/>
      <c r="F36" s="380">
        <f t="shared" si="1"/>
        <v>0</v>
      </c>
      <c r="G36" s="356"/>
      <c r="H36" s="556"/>
      <c r="I36" s="557"/>
      <c r="J36" s="422"/>
    </row>
    <row r="37" spans="1:10" ht="12" customHeight="1" x14ac:dyDescent="0.2">
      <c r="A37" s="558"/>
      <c r="B37" s="557"/>
      <c r="C37" s="405"/>
      <c r="D37" s="382"/>
      <c r="E37" s="383"/>
      <c r="F37" s="385">
        <f t="shared" si="1"/>
        <v>0</v>
      </c>
      <c r="G37" s="384"/>
      <c r="H37" s="695"/>
      <c r="I37" s="557"/>
      <c r="J37" s="422"/>
    </row>
    <row r="38" spans="1:10" ht="12" customHeight="1" x14ac:dyDescent="0.2">
      <c r="A38" s="558"/>
      <c r="B38" s="557"/>
      <c r="C38" s="405"/>
      <c r="D38" s="382"/>
      <c r="E38" s="383"/>
      <c r="F38" s="385">
        <f t="shared" si="1"/>
        <v>0</v>
      </c>
      <c r="G38" s="384"/>
      <c r="H38" s="695"/>
      <c r="I38" s="557"/>
      <c r="J38" s="422"/>
    </row>
    <row r="39" spans="1:10" ht="12" customHeight="1" x14ac:dyDescent="0.2">
      <c r="A39" s="558"/>
      <c r="B39" s="557"/>
      <c r="C39" s="405"/>
      <c r="D39" s="382"/>
      <c r="E39" s="383"/>
      <c r="F39" s="386">
        <f t="shared" si="1"/>
        <v>0</v>
      </c>
      <c r="G39" s="387"/>
      <c r="H39" s="695"/>
      <c r="I39" s="557"/>
      <c r="J39" s="422"/>
    </row>
    <row r="40" spans="1:10" ht="12" customHeight="1" x14ac:dyDescent="0.2">
      <c r="A40" s="558"/>
      <c r="B40" s="560"/>
      <c r="C40" s="405"/>
      <c r="D40" s="160"/>
      <c r="E40" s="44"/>
      <c r="F40" s="151">
        <f t="shared" si="1"/>
        <v>0</v>
      </c>
      <c r="G40" s="354"/>
      <c r="H40" s="556"/>
      <c r="I40" s="557"/>
      <c r="J40" s="422"/>
    </row>
    <row r="41" spans="1:10" ht="12" customHeight="1" x14ac:dyDescent="0.2">
      <c r="A41" s="558"/>
      <c r="B41" s="560"/>
      <c r="C41" s="405"/>
      <c r="D41" s="160"/>
      <c r="E41" s="44"/>
      <c r="F41" s="151">
        <f t="shared" si="1"/>
        <v>0</v>
      </c>
      <c r="G41" s="354"/>
      <c r="H41" s="556"/>
      <c r="I41" s="557"/>
      <c r="J41" s="422"/>
    </row>
    <row r="42" spans="1:10" ht="12" customHeight="1" x14ac:dyDescent="0.2">
      <c r="A42" s="558"/>
      <c r="B42" s="560"/>
      <c r="C42" s="405"/>
      <c r="D42" s="160"/>
      <c r="E42" s="44"/>
      <c r="F42" s="151">
        <f t="shared" si="1"/>
        <v>0</v>
      </c>
      <c r="G42" s="354"/>
      <c r="H42" s="556"/>
      <c r="I42" s="557"/>
      <c r="J42" s="422"/>
    </row>
    <row r="43" spans="1:10" ht="12" customHeight="1" x14ac:dyDescent="0.2">
      <c r="A43" s="558"/>
      <c r="B43" s="560"/>
      <c r="C43" s="405"/>
      <c r="D43" s="43"/>
      <c r="E43" s="44"/>
      <c r="F43" s="151">
        <f t="shared" si="1"/>
        <v>0</v>
      </c>
      <c r="G43" s="354"/>
      <c r="H43" s="556"/>
      <c r="I43" s="557"/>
      <c r="J43" s="422"/>
    </row>
    <row r="44" spans="1:10" ht="12" customHeight="1" x14ac:dyDescent="0.2">
      <c r="A44" s="558"/>
      <c r="B44" s="560"/>
      <c r="C44" s="405"/>
      <c r="D44" s="43"/>
      <c r="E44" s="44"/>
      <c r="F44" s="151">
        <f t="shared" si="1"/>
        <v>0</v>
      </c>
      <c r="G44" s="354"/>
      <c r="H44" s="556"/>
      <c r="I44" s="557"/>
      <c r="J44" s="422"/>
    </row>
    <row r="45" spans="1:10" ht="12" customHeight="1" x14ac:dyDescent="0.2">
      <c r="A45" s="558"/>
      <c r="B45" s="560"/>
      <c r="C45" s="405"/>
      <c r="D45" s="43"/>
      <c r="E45" s="44"/>
      <c r="F45" s="151">
        <f t="shared" si="1"/>
        <v>0</v>
      </c>
      <c r="G45" s="354"/>
      <c r="H45" s="556"/>
      <c r="I45" s="557"/>
      <c r="J45" s="422"/>
    </row>
    <row r="46" spans="1:10" ht="12" customHeight="1" x14ac:dyDescent="0.2">
      <c r="A46" s="558"/>
      <c r="B46" s="560"/>
      <c r="C46" s="405"/>
      <c r="D46" s="43"/>
      <c r="E46" s="44"/>
      <c r="F46" s="151">
        <f t="shared" si="1"/>
        <v>0</v>
      </c>
      <c r="G46" s="354"/>
      <c r="H46" s="556"/>
      <c r="I46" s="557"/>
      <c r="J46" s="422"/>
    </row>
    <row r="47" spans="1:10" ht="12" customHeight="1" x14ac:dyDescent="0.2">
      <c r="A47" s="558"/>
      <c r="B47" s="560"/>
      <c r="C47" s="405"/>
      <c r="D47" s="43"/>
      <c r="E47" s="44"/>
      <c r="F47" s="151">
        <f t="shared" si="1"/>
        <v>0</v>
      </c>
      <c r="G47" s="354"/>
      <c r="H47" s="556"/>
      <c r="I47" s="557"/>
      <c r="J47" s="422"/>
    </row>
    <row r="48" spans="1:10" ht="12" customHeight="1" thickBot="1" x14ac:dyDescent="0.25">
      <c r="A48" s="637" t="s">
        <v>250</v>
      </c>
      <c r="B48" s="638"/>
      <c r="C48" s="638"/>
      <c r="D48" s="638"/>
      <c r="E48" s="639"/>
      <c r="F48" s="188">
        <f>'BDC 123W.2'!F46</f>
        <v>0</v>
      </c>
      <c r="G48" s="356"/>
      <c r="H48" s="613"/>
      <c r="I48" s="562"/>
      <c r="J48" s="428"/>
    </row>
    <row r="49" spans="1:10" ht="14.25" customHeight="1" thickTop="1" thickBot="1" x14ac:dyDescent="0.25">
      <c r="A49" s="645" t="s">
        <v>134</v>
      </c>
      <c r="B49" s="682"/>
      <c r="C49" s="682"/>
      <c r="D49" s="682"/>
      <c r="E49" s="683"/>
      <c r="F49" s="152">
        <f>SUM(F35:F48)</f>
        <v>0</v>
      </c>
      <c r="G49" s="366"/>
      <c r="H49" s="691"/>
      <c r="I49" s="692"/>
      <c r="J49" s="424"/>
    </row>
    <row r="50" spans="1:10" ht="13.5" customHeight="1" thickTop="1" x14ac:dyDescent="0.2">
      <c r="A50" s="474" t="s">
        <v>275</v>
      </c>
      <c r="B50" s="688"/>
      <c r="C50" s="7"/>
      <c r="D50" s="7"/>
      <c r="E50" s="7"/>
      <c r="F50" s="311" t="s">
        <v>270</v>
      </c>
      <c r="G50" s="7"/>
      <c r="H50" s="7"/>
      <c r="I50" s="51"/>
    </row>
    <row r="51" spans="1:10" x14ac:dyDescent="0.2">
      <c r="A51" s="52"/>
      <c r="B51" s="52"/>
      <c r="C51" s="52"/>
      <c r="D51" s="52"/>
      <c r="E51" s="52"/>
      <c r="F51" s="52"/>
      <c r="G51" s="52"/>
      <c r="H51" s="52"/>
    </row>
  </sheetData>
  <sheetProtection password="808C" sheet="1" objects="1" scenarios="1"/>
  <mergeCells count="83">
    <mergeCell ref="H48:I48"/>
    <mergeCell ref="H49:I49"/>
    <mergeCell ref="H44:I44"/>
    <mergeCell ref="H45:I45"/>
    <mergeCell ref="H46:I46"/>
    <mergeCell ref="H47:I47"/>
    <mergeCell ref="H40:I40"/>
    <mergeCell ref="H41:I41"/>
    <mergeCell ref="H42:I42"/>
    <mergeCell ref="H43:I43"/>
    <mergeCell ref="H36:I36"/>
    <mergeCell ref="H37:I37"/>
    <mergeCell ref="H38:I38"/>
    <mergeCell ref="H39:I39"/>
    <mergeCell ref="H29:I29"/>
    <mergeCell ref="H30:I30"/>
    <mergeCell ref="H31:I31"/>
    <mergeCell ref="H35:I35"/>
    <mergeCell ref="H25:I25"/>
    <mergeCell ref="H26:I26"/>
    <mergeCell ref="H27:I27"/>
    <mergeCell ref="H28:I28"/>
    <mergeCell ref="H21:I21"/>
    <mergeCell ref="H22:I22"/>
    <mergeCell ref="H23:I23"/>
    <mergeCell ref="H24:I24"/>
    <mergeCell ref="H17:I17"/>
    <mergeCell ref="H18:I18"/>
    <mergeCell ref="H19:I19"/>
    <mergeCell ref="H20:I20"/>
    <mergeCell ref="F33:F34"/>
    <mergeCell ref="A41:B41"/>
    <mergeCell ref="A44:B44"/>
    <mergeCell ref="A50:B50"/>
    <mergeCell ref="A45:B45"/>
    <mergeCell ref="A46:B46"/>
    <mergeCell ref="A47:B47"/>
    <mergeCell ref="A43:B43"/>
    <mergeCell ref="A49:E49"/>
    <mergeCell ref="A48:E48"/>
    <mergeCell ref="A6:E6"/>
    <mergeCell ref="A14:B16"/>
    <mergeCell ref="C14:C16"/>
    <mergeCell ref="D14:D16"/>
    <mergeCell ref="E14:E16"/>
    <mergeCell ref="B8:D8"/>
    <mergeCell ref="B9:D9"/>
    <mergeCell ref="B10:D10"/>
    <mergeCell ref="B11:D11"/>
    <mergeCell ref="A13:F13"/>
    <mergeCell ref="F14:F16"/>
    <mergeCell ref="A20:B20"/>
    <mergeCell ref="A42:B42"/>
    <mergeCell ref="A36:B36"/>
    <mergeCell ref="A37:B37"/>
    <mergeCell ref="A25:B25"/>
    <mergeCell ref="A40:B40"/>
    <mergeCell ref="A38:B38"/>
    <mergeCell ref="A28:B28"/>
    <mergeCell ref="A29:B29"/>
    <mergeCell ref="A31:E31"/>
    <mergeCell ref="A26:B26"/>
    <mergeCell ref="A27:B27"/>
    <mergeCell ref="A23:B23"/>
    <mergeCell ref="D33:D34"/>
    <mergeCell ref="A39:B39"/>
    <mergeCell ref="A32:F32"/>
    <mergeCell ref="G13:I13"/>
    <mergeCell ref="A30:E30"/>
    <mergeCell ref="A35:B35"/>
    <mergeCell ref="A24:B24"/>
    <mergeCell ref="A33:B34"/>
    <mergeCell ref="G14:G16"/>
    <mergeCell ref="H14:I16"/>
    <mergeCell ref="G32:J34"/>
    <mergeCell ref="J14:J16"/>
    <mergeCell ref="A21:B21"/>
    <mergeCell ref="A22:B22"/>
    <mergeCell ref="A17:B17"/>
    <mergeCell ref="A18:B18"/>
    <mergeCell ref="E33:E34"/>
    <mergeCell ref="C33:C34"/>
    <mergeCell ref="A19:B19"/>
  </mergeCells>
  <phoneticPr fontId="0" type="noConversion"/>
  <printOptions horizontalCentered="1"/>
  <pageMargins left="0" right="0" top="0" bottom="0" header="0" footer="0"/>
  <pageSetup scale="9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J46"/>
  <sheetViews>
    <sheetView showGridLines="0" showRowColHeaders="0" showZeros="0" topLeftCell="A22" zoomScaleNormal="100" zoomScaleSheetLayoutView="100" workbookViewId="0">
      <selection activeCell="F46" sqref="F46"/>
    </sheetView>
  </sheetViews>
  <sheetFormatPr defaultRowHeight="15" x14ac:dyDescent="0.2"/>
  <cols>
    <col min="1" max="2" width="13.6640625" customWidth="1"/>
    <col min="3" max="3" width="11.77734375" customWidth="1"/>
    <col min="4" max="4" width="7.77734375" customWidth="1"/>
    <col min="5" max="5" width="10.33203125" customWidth="1"/>
    <col min="6" max="7" width="11.77734375" customWidth="1"/>
    <col min="8" max="9" width="14.6640625" customWidth="1"/>
    <col min="10" max="10" width="0.5546875" customWidth="1"/>
  </cols>
  <sheetData>
    <row r="5" spans="1:10" x14ac:dyDescent="0.2">
      <c r="A5" s="39"/>
      <c r="B5" s="39"/>
      <c r="C5" s="39"/>
      <c r="D5" s="39"/>
      <c r="E5" s="39"/>
      <c r="F5" s="39"/>
      <c r="G5" s="39"/>
      <c r="H5" s="39"/>
      <c r="I5" s="39"/>
    </row>
    <row r="6" spans="1:10" ht="18" customHeight="1" x14ac:dyDescent="0.3">
      <c r="A6" s="591" t="s">
        <v>50</v>
      </c>
      <c r="B6" s="674"/>
      <c r="C6" s="674"/>
      <c r="D6" s="674"/>
      <c r="E6" s="674"/>
      <c r="F6" s="39"/>
      <c r="H6" s="25" t="s">
        <v>20</v>
      </c>
      <c r="I6" s="174">
        <f>'BDC 121W'!N6</f>
        <v>0</v>
      </c>
    </row>
    <row r="7" spans="1:10" ht="4.9000000000000004" customHeight="1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ht="15" customHeight="1" thickTop="1" x14ac:dyDescent="0.2">
      <c r="A8" s="400" t="s">
        <v>49</v>
      </c>
      <c r="B8" s="468">
        <f>'BDC 121W'!E8</f>
        <v>0</v>
      </c>
      <c r="C8" s="468"/>
      <c r="D8" s="468"/>
      <c r="E8" s="402"/>
      <c r="F8" s="11"/>
      <c r="H8" s="145" t="s">
        <v>0</v>
      </c>
      <c r="I8" s="362">
        <f>'BDC 121W'!N8</f>
        <v>0</v>
      </c>
      <c r="J8" s="425"/>
    </row>
    <row r="9" spans="1:10" ht="15" customHeight="1" x14ac:dyDescent="0.2">
      <c r="A9" s="394" t="s">
        <v>35</v>
      </c>
      <c r="B9" s="470">
        <f>'BDC 121W'!E9</f>
        <v>0</v>
      </c>
      <c r="C9" s="470"/>
      <c r="D9" s="470"/>
      <c r="E9" s="396"/>
      <c r="F9" s="11"/>
      <c r="H9" s="372" t="s">
        <v>187</v>
      </c>
      <c r="I9" s="408">
        <f>'BDC 121W'!N9</f>
        <v>0</v>
      </c>
      <c r="J9" s="421"/>
    </row>
    <row r="10" spans="1:10" ht="15" customHeight="1" x14ac:dyDescent="0.2">
      <c r="A10" s="401"/>
      <c r="B10" s="470">
        <f>'BDC 121W'!E10</f>
        <v>0</v>
      </c>
      <c r="C10" s="470"/>
      <c r="D10" s="470"/>
      <c r="E10" s="396"/>
      <c r="F10" s="11"/>
      <c r="H10" s="372" t="s">
        <v>186</v>
      </c>
      <c r="I10" s="408">
        <f>'BDC 121W'!N10</f>
        <v>0</v>
      </c>
      <c r="J10" s="421"/>
    </row>
    <row r="11" spans="1:10" ht="15" customHeight="1" x14ac:dyDescent="0.2">
      <c r="A11" s="394" t="s">
        <v>36</v>
      </c>
      <c r="B11" s="679">
        <f>'BDC 121W'!E11</f>
        <v>0</v>
      </c>
      <c r="C11" s="679"/>
      <c r="D11" s="679"/>
      <c r="E11" s="396"/>
      <c r="F11" s="7"/>
      <c r="H11" s="371" t="s">
        <v>188</v>
      </c>
      <c r="I11" s="409">
        <f>'BDC 121W'!N11</f>
        <v>0</v>
      </c>
      <c r="J11" s="421"/>
    </row>
    <row r="12" spans="1:10" ht="4.9000000000000004" customHeight="1" thickBot="1" x14ac:dyDescent="0.25">
      <c r="A12" s="50"/>
      <c r="C12" s="395"/>
      <c r="D12" s="395"/>
      <c r="E12" s="395"/>
      <c r="F12" s="40"/>
      <c r="G12" s="12"/>
      <c r="H12" s="7"/>
      <c r="I12" s="398"/>
      <c r="J12" s="426"/>
    </row>
    <row r="13" spans="1:10" ht="13.5" customHeight="1" thickTop="1" x14ac:dyDescent="0.2">
      <c r="A13" s="582" t="s">
        <v>151</v>
      </c>
      <c r="B13" s="583"/>
      <c r="C13" s="583"/>
      <c r="D13" s="583"/>
      <c r="E13" s="583"/>
      <c r="F13" s="584"/>
      <c r="G13" s="570" t="s">
        <v>110</v>
      </c>
      <c r="H13" s="698"/>
      <c r="I13" s="698"/>
      <c r="J13" s="425"/>
    </row>
    <row r="14" spans="1:10" ht="7.9" customHeight="1" x14ac:dyDescent="0.2">
      <c r="A14" s="649" t="s">
        <v>37</v>
      </c>
      <c r="B14" s="650"/>
      <c r="C14" s="588" t="s">
        <v>38</v>
      </c>
      <c r="D14" s="588" t="s">
        <v>39</v>
      </c>
      <c r="E14" s="593" t="s">
        <v>266</v>
      </c>
      <c r="F14" s="585" t="s">
        <v>40</v>
      </c>
      <c r="G14" s="579" t="s">
        <v>1</v>
      </c>
      <c r="H14" s="573" t="s">
        <v>41</v>
      </c>
      <c r="I14" s="574"/>
      <c r="J14" s="421"/>
    </row>
    <row r="15" spans="1:10" ht="7.9" customHeight="1" x14ac:dyDescent="0.2">
      <c r="A15" s="675"/>
      <c r="B15" s="676"/>
      <c r="C15" s="589"/>
      <c r="D15" s="589"/>
      <c r="E15" s="594"/>
      <c r="F15" s="586"/>
      <c r="G15" s="580"/>
      <c r="H15" s="575"/>
      <c r="I15" s="576"/>
      <c r="J15" s="421"/>
    </row>
    <row r="16" spans="1:10" ht="8.25" customHeight="1" thickBot="1" x14ac:dyDescent="0.25">
      <c r="A16" s="663"/>
      <c r="B16" s="664"/>
      <c r="C16" s="673"/>
      <c r="D16" s="673"/>
      <c r="E16" s="699"/>
      <c r="F16" s="700"/>
      <c r="G16" s="701"/>
      <c r="H16" s="696"/>
      <c r="I16" s="697"/>
      <c r="J16" s="426"/>
    </row>
    <row r="17" spans="1:10" ht="12.75" customHeight="1" thickTop="1" x14ac:dyDescent="0.2">
      <c r="A17" s="661"/>
      <c r="B17" s="662"/>
      <c r="C17" s="41"/>
      <c r="D17" s="159"/>
      <c r="E17" s="147"/>
      <c r="F17" s="150">
        <f>D17*E17</f>
        <v>0</v>
      </c>
      <c r="G17" s="355"/>
      <c r="H17" s="693"/>
      <c r="I17" s="694"/>
      <c r="J17" s="427"/>
    </row>
    <row r="18" spans="1:10" ht="12.75" customHeight="1" x14ac:dyDescent="0.2">
      <c r="A18" s="558"/>
      <c r="B18" s="560"/>
      <c r="C18" s="43"/>
      <c r="D18" s="160"/>
      <c r="E18" s="148"/>
      <c r="F18" s="151">
        <f t="shared" ref="F18:F44" si="0">D18*E18</f>
        <v>0</v>
      </c>
      <c r="G18" s="354"/>
      <c r="H18" s="556"/>
      <c r="I18" s="557"/>
      <c r="J18" s="422"/>
    </row>
    <row r="19" spans="1:10" ht="12.75" customHeight="1" x14ac:dyDescent="0.2">
      <c r="A19" s="558"/>
      <c r="B19" s="560"/>
      <c r="C19" s="43"/>
      <c r="D19" s="160"/>
      <c r="E19" s="148"/>
      <c r="F19" s="151">
        <f t="shared" si="0"/>
        <v>0</v>
      </c>
      <c r="G19" s="354"/>
      <c r="H19" s="556"/>
      <c r="I19" s="557"/>
      <c r="J19" s="422"/>
    </row>
    <row r="20" spans="1:10" ht="12.75" customHeight="1" x14ac:dyDescent="0.2">
      <c r="A20" s="558"/>
      <c r="B20" s="560"/>
      <c r="C20" s="43"/>
      <c r="D20" s="160"/>
      <c r="E20" s="148"/>
      <c r="F20" s="151">
        <f t="shared" si="0"/>
        <v>0</v>
      </c>
      <c r="G20" s="354"/>
      <c r="H20" s="556"/>
      <c r="I20" s="557"/>
      <c r="J20" s="422"/>
    </row>
    <row r="21" spans="1:10" ht="12.75" customHeight="1" x14ac:dyDescent="0.2">
      <c r="A21" s="558"/>
      <c r="B21" s="560"/>
      <c r="C21" s="43"/>
      <c r="D21" s="160"/>
      <c r="E21" s="148"/>
      <c r="F21" s="151">
        <f t="shared" si="0"/>
        <v>0</v>
      </c>
      <c r="G21" s="354"/>
      <c r="H21" s="556"/>
      <c r="I21" s="557"/>
      <c r="J21" s="422"/>
    </row>
    <row r="22" spans="1:10" ht="12.75" customHeight="1" x14ac:dyDescent="0.2">
      <c r="A22" s="558"/>
      <c r="B22" s="560"/>
      <c r="C22" s="43"/>
      <c r="D22" s="160"/>
      <c r="E22" s="148"/>
      <c r="F22" s="151">
        <f t="shared" si="0"/>
        <v>0</v>
      </c>
      <c r="G22" s="354"/>
      <c r="H22" s="556"/>
      <c r="I22" s="557"/>
      <c r="J22" s="422"/>
    </row>
    <row r="23" spans="1:10" ht="12.75" customHeight="1" x14ac:dyDescent="0.2">
      <c r="A23" s="558"/>
      <c r="B23" s="560"/>
      <c r="C23" s="43"/>
      <c r="D23" s="160"/>
      <c r="E23" s="148"/>
      <c r="F23" s="151">
        <f t="shared" si="0"/>
        <v>0</v>
      </c>
      <c r="G23" s="354"/>
      <c r="H23" s="556"/>
      <c r="I23" s="557"/>
      <c r="J23" s="422"/>
    </row>
    <row r="24" spans="1:10" ht="12.75" customHeight="1" x14ac:dyDescent="0.2">
      <c r="A24" s="558"/>
      <c r="B24" s="560"/>
      <c r="C24" s="43"/>
      <c r="D24" s="160"/>
      <c r="E24" s="148"/>
      <c r="F24" s="151">
        <f t="shared" si="0"/>
        <v>0</v>
      </c>
      <c r="G24" s="354"/>
      <c r="H24" s="556"/>
      <c r="I24" s="557"/>
      <c r="J24" s="422"/>
    </row>
    <row r="25" spans="1:10" ht="12.75" customHeight="1" x14ac:dyDescent="0.2">
      <c r="A25" s="558"/>
      <c r="B25" s="560"/>
      <c r="C25" s="43"/>
      <c r="D25" s="160"/>
      <c r="E25" s="148"/>
      <c r="F25" s="151">
        <f t="shared" si="0"/>
        <v>0</v>
      </c>
      <c r="G25" s="354"/>
      <c r="H25" s="556"/>
      <c r="I25" s="557"/>
      <c r="J25" s="422"/>
    </row>
    <row r="26" spans="1:10" ht="12.75" customHeight="1" x14ac:dyDescent="0.2">
      <c r="A26" s="558"/>
      <c r="B26" s="560"/>
      <c r="C26" s="43"/>
      <c r="D26" s="160"/>
      <c r="E26" s="148"/>
      <c r="F26" s="151">
        <f t="shared" si="0"/>
        <v>0</v>
      </c>
      <c r="G26" s="354"/>
      <c r="H26" s="556"/>
      <c r="I26" s="557"/>
      <c r="J26" s="422"/>
    </row>
    <row r="27" spans="1:10" ht="12.75" customHeight="1" x14ac:dyDescent="0.2">
      <c r="A27" s="558"/>
      <c r="B27" s="560"/>
      <c r="C27" s="43"/>
      <c r="D27" s="160"/>
      <c r="E27" s="148"/>
      <c r="F27" s="151">
        <f t="shared" si="0"/>
        <v>0</v>
      </c>
      <c r="G27" s="354"/>
      <c r="H27" s="556"/>
      <c r="I27" s="557"/>
      <c r="J27" s="422"/>
    </row>
    <row r="28" spans="1:10" ht="12.75" customHeight="1" x14ac:dyDescent="0.2">
      <c r="A28" s="558"/>
      <c r="B28" s="560"/>
      <c r="C28" s="43"/>
      <c r="D28" s="160"/>
      <c r="E28" s="148"/>
      <c r="F28" s="151">
        <f t="shared" si="0"/>
        <v>0</v>
      </c>
      <c r="G28" s="354"/>
      <c r="H28" s="556"/>
      <c r="I28" s="557"/>
      <c r="J28" s="422"/>
    </row>
    <row r="29" spans="1:10" ht="12.75" customHeight="1" x14ac:dyDescent="0.2">
      <c r="A29" s="558"/>
      <c r="B29" s="560"/>
      <c r="C29" s="43"/>
      <c r="D29" s="160"/>
      <c r="E29" s="148"/>
      <c r="F29" s="151">
        <f t="shared" si="0"/>
        <v>0</v>
      </c>
      <c r="G29" s="354"/>
      <c r="H29" s="556"/>
      <c r="I29" s="557"/>
      <c r="J29" s="422"/>
    </row>
    <row r="30" spans="1:10" ht="12.75" customHeight="1" x14ac:dyDescent="0.2">
      <c r="A30" s="558"/>
      <c r="B30" s="560"/>
      <c r="C30" s="43"/>
      <c r="D30" s="160"/>
      <c r="E30" s="148"/>
      <c r="F30" s="151">
        <f t="shared" si="0"/>
        <v>0</v>
      </c>
      <c r="G30" s="354"/>
      <c r="H30" s="556"/>
      <c r="I30" s="557"/>
      <c r="J30" s="422"/>
    </row>
    <row r="31" spans="1:10" ht="12.75" customHeight="1" x14ac:dyDescent="0.2">
      <c r="A31" s="558"/>
      <c r="B31" s="560"/>
      <c r="C31" s="43"/>
      <c r="D31" s="160"/>
      <c r="E31" s="148"/>
      <c r="F31" s="151">
        <f t="shared" si="0"/>
        <v>0</v>
      </c>
      <c r="G31" s="354"/>
      <c r="H31" s="556"/>
      <c r="I31" s="557"/>
      <c r="J31" s="422"/>
    </row>
    <row r="32" spans="1:10" ht="12.75" customHeight="1" x14ac:dyDescent="0.2">
      <c r="A32" s="558"/>
      <c r="B32" s="560"/>
      <c r="C32" s="43"/>
      <c r="D32" s="160"/>
      <c r="E32" s="148"/>
      <c r="F32" s="151">
        <f t="shared" si="0"/>
        <v>0</v>
      </c>
      <c r="G32" s="354"/>
      <c r="H32" s="556"/>
      <c r="I32" s="557"/>
      <c r="J32" s="422"/>
    </row>
    <row r="33" spans="1:10" ht="12.75" customHeight="1" x14ac:dyDescent="0.2">
      <c r="A33" s="558"/>
      <c r="B33" s="560"/>
      <c r="C33" s="43"/>
      <c r="D33" s="160"/>
      <c r="E33" s="148"/>
      <c r="F33" s="151">
        <f t="shared" si="0"/>
        <v>0</v>
      </c>
      <c r="G33" s="354"/>
      <c r="H33" s="556"/>
      <c r="I33" s="557"/>
      <c r="J33" s="422"/>
    </row>
    <row r="34" spans="1:10" ht="12.75" customHeight="1" x14ac:dyDescent="0.2">
      <c r="A34" s="558"/>
      <c r="B34" s="560"/>
      <c r="C34" s="43"/>
      <c r="D34" s="160"/>
      <c r="E34" s="148"/>
      <c r="F34" s="151">
        <f t="shared" si="0"/>
        <v>0</v>
      </c>
      <c r="G34" s="354"/>
      <c r="H34" s="556"/>
      <c r="I34" s="557"/>
      <c r="J34" s="422"/>
    </row>
    <row r="35" spans="1:10" ht="12.75" customHeight="1" x14ac:dyDescent="0.2">
      <c r="A35" s="558"/>
      <c r="B35" s="560"/>
      <c r="C35" s="43"/>
      <c r="D35" s="160"/>
      <c r="E35" s="148"/>
      <c r="F35" s="151">
        <f t="shared" si="0"/>
        <v>0</v>
      </c>
      <c r="G35" s="354"/>
      <c r="H35" s="556"/>
      <c r="I35" s="557"/>
      <c r="J35" s="422"/>
    </row>
    <row r="36" spans="1:10" ht="12.75" customHeight="1" x14ac:dyDescent="0.2">
      <c r="A36" s="558"/>
      <c r="B36" s="560"/>
      <c r="C36" s="43"/>
      <c r="D36" s="160"/>
      <c r="E36" s="148"/>
      <c r="F36" s="151">
        <f t="shared" si="0"/>
        <v>0</v>
      </c>
      <c r="G36" s="354"/>
      <c r="H36" s="556"/>
      <c r="I36" s="557"/>
      <c r="J36" s="422"/>
    </row>
    <row r="37" spans="1:10" ht="12.75" customHeight="1" x14ac:dyDescent="0.2">
      <c r="A37" s="558"/>
      <c r="B37" s="560"/>
      <c r="C37" s="43"/>
      <c r="D37" s="160"/>
      <c r="E37" s="148"/>
      <c r="F37" s="151">
        <f t="shared" si="0"/>
        <v>0</v>
      </c>
      <c r="G37" s="354"/>
      <c r="H37" s="556"/>
      <c r="I37" s="557"/>
      <c r="J37" s="422"/>
    </row>
    <row r="38" spans="1:10" ht="12.75" customHeight="1" x14ac:dyDescent="0.2">
      <c r="A38" s="558"/>
      <c r="B38" s="560"/>
      <c r="C38" s="377"/>
      <c r="D38" s="378"/>
      <c r="E38" s="388"/>
      <c r="F38" s="380">
        <f t="shared" si="0"/>
        <v>0</v>
      </c>
      <c r="G38" s="356"/>
      <c r="H38" s="556"/>
      <c r="I38" s="557"/>
      <c r="J38" s="422"/>
    </row>
    <row r="39" spans="1:10" ht="12.75" customHeight="1" x14ac:dyDescent="0.2">
      <c r="A39" s="558"/>
      <c r="B39" s="557"/>
      <c r="C39" s="381"/>
      <c r="D39" s="382"/>
      <c r="E39" s="389"/>
      <c r="F39" s="385">
        <f t="shared" si="0"/>
        <v>0</v>
      </c>
      <c r="G39" s="384"/>
      <c r="H39" s="695"/>
      <c r="I39" s="557"/>
      <c r="J39" s="422"/>
    </row>
    <row r="40" spans="1:10" ht="12.75" customHeight="1" x14ac:dyDescent="0.2">
      <c r="A40" s="558"/>
      <c r="B40" s="557"/>
      <c r="C40" s="381"/>
      <c r="D40" s="382"/>
      <c r="E40" s="389"/>
      <c r="F40" s="386">
        <f t="shared" si="0"/>
        <v>0</v>
      </c>
      <c r="G40" s="387"/>
      <c r="H40" s="695"/>
      <c r="I40" s="557"/>
      <c r="J40" s="422"/>
    </row>
    <row r="41" spans="1:10" ht="12.75" customHeight="1" x14ac:dyDescent="0.2">
      <c r="A41" s="558"/>
      <c r="B41" s="560"/>
      <c r="C41" s="43"/>
      <c r="D41" s="160"/>
      <c r="E41" s="148"/>
      <c r="F41" s="151">
        <f t="shared" si="0"/>
        <v>0</v>
      </c>
      <c r="G41" s="354"/>
      <c r="H41" s="556"/>
      <c r="I41" s="557"/>
      <c r="J41" s="422"/>
    </row>
    <row r="42" spans="1:10" ht="12.75" customHeight="1" x14ac:dyDescent="0.2">
      <c r="A42" s="558"/>
      <c r="B42" s="560"/>
      <c r="C42" s="43"/>
      <c r="D42" s="160"/>
      <c r="E42" s="148"/>
      <c r="F42" s="151">
        <f t="shared" si="0"/>
        <v>0</v>
      </c>
      <c r="G42" s="354"/>
      <c r="H42" s="556"/>
      <c r="I42" s="557"/>
      <c r="J42" s="422"/>
    </row>
    <row r="43" spans="1:10" ht="12.75" customHeight="1" x14ac:dyDescent="0.2">
      <c r="A43" s="558"/>
      <c r="B43" s="560"/>
      <c r="C43" s="43"/>
      <c r="D43" s="160"/>
      <c r="E43" s="148"/>
      <c r="F43" s="151">
        <f t="shared" si="0"/>
        <v>0</v>
      </c>
      <c r="G43" s="354"/>
      <c r="H43" s="556"/>
      <c r="I43" s="557"/>
      <c r="J43" s="422"/>
    </row>
    <row r="44" spans="1:10" ht="12.75" customHeight="1" thickBot="1" x14ac:dyDescent="0.25">
      <c r="A44" s="558"/>
      <c r="B44" s="560"/>
      <c r="C44" s="46"/>
      <c r="D44" s="161"/>
      <c r="E44" s="149"/>
      <c r="F44" s="151">
        <f t="shared" si="0"/>
        <v>0</v>
      </c>
      <c r="G44" s="356"/>
      <c r="H44" s="613"/>
      <c r="I44" s="562"/>
      <c r="J44" s="428"/>
    </row>
    <row r="45" spans="1:10" ht="15" customHeight="1" thickTop="1" thickBot="1" x14ac:dyDescent="0.25">
      <c r="A45" s="702" t="s">
        <v>133</v>
      </c>
      <c r="B45" s="703"/>
      <c r="C45" s="703"/>
      <c r="D45" s="703"/>
      <c r="E45" s="704"/>
      <c r="F45" s="152">
        <f>SUM(F17:F44)</f>
        <v>0</v>
      </c>
      <c r="G45" s="366"/>
      <c r="H45" s="705"/>
      <c r="I45" s="706"/>
      <c r="J45" s="424"/>
    </row>
    <row r="46" spans="1:10" ht="14.25" customHeight="1" thickTop="1" x14ac:dyDescent="0.2">
      <c r="A46" s="601" t="s">
        <v>276</v>
      </c>
      <c r="B46" s="602"/>
      <c r="C46" s="7"/>
      <c r="D46" s="7"/>
      <c r="E46" s="7"/>
      <c r="F46" s="311" t="s">
        <v>270</v>
      </c>
      <c r="G46" s="7"/>
      <c r="H46" s="7"/>
      <c r="I46" s="51"/>
    </row>
  </sheetData>
  <sheetProtection password="808C" sheet="1" objects="1" scenarios="1"/>
  <mergeCells count="73">
    <mergeCell ref="H44:I44"/>
    <mergeCell ref="H45:I45"/>
    <mergeCell ref="H42:I42"/>
    <mergeCell ref="H43:I43"/>
    <mergeCell ref="H40:I40"/>
    <mergeCell ref="H41:I41"/>
    <mergeCell ref="H36:I36"/>
    <mergeCell ref="H37:I37"/>
    <mergeCell ref="H38:I38"/>
    <mergeCell ref="H39:I39"/>
    <mergeCell ref="H32:I32"/>
    <mergeCell ref="H33:I33"/>
    <mergeCell ref="H34:I34"/>
    <mergeCell ref="H35:I35"/>
    <mergeCell ref="H28:I28"/>
    <mergeCell ref="H29:I29"/>
    <mergeCell ref="H30:I30"/>
    <mergeCell ref="H31:I31"/>
    <mergeCell ref="H24:I24"/>
    <mergeCell ref="H25:I25"/>
    <mergeCell ref="H26:I26"/>
    <mergeCell ref="H27:I27"/>
    <mergeCell ref="H20:I20"/>
    <mergeCell ref="H21:I21"/>
    <mergeCell ref="H22:I22"/>
    <mergeCell ref="H23:I23"/>
    <mergeCell ref="H17:I17"/>
    <mergeCell ref="H18:I18"/>
    <mergeCell ref="H19:I19"/>
    <mergeCell ref="A46:B46"/>
    <mergeCell ref="A42:B42"/>
    <mergeCell ref="A44:B44"/>
    <mergeCell ref="A43:B43"/>
    <mergeCell ref="A45:E45"/>
    <mergeCell ref="A40:B40"/>
    <mergeCell ref="A41:B41"/>
    <mergeCell ref="A36:B36"/>
    <mergeCell ref="A37:B37"/>
    <mergeCell ref="A38:B38"/>
    <mergeCell ref="A39:B39"/>
    <mergeCell ref="A32:B32"/>
    <mergeCell ref="A33:B33"/>
    <mergeCell ref="A34:B34"/>
    <mergeCell ref="A35:B35"/>
    <mergeCell ref="A29:B29"/>
    <mergeCell ref="A30:B30"/>
    <mergeCell ref="A31:B31"/>
    <mergeCell ref="A28:B28"/>
    <mergeCell ref="D14:D16"/>
    <mergeCell ref="A24:B24"/>
    <mergeCell ref="A25:B25"/>
    <mergeCell ref="A26:B26"/>
    <mergeCell ref="A27:B27"/>
    <mergeCell ref="A22:B22"/>
    <mergeCell ref="A23:B23"/>
    <mergeCell ref="A20:B20"/>
    <mergeCell ref="A21:B21"/>
    <mergeCell ref="A17:B17"/>
    <mergeCell ref="A18:B18"/>
    <mergeCell ref="A19:B19"/>
    <mergeCell ref="A6:E6"/>
    <mergeCell ref="B8:D8"/>
    <mergeCell ref="H14:I16"/>
    <mergeCell ref="A13:F13"/>
    <mergeCell ref="B9:D9"/>
    <mergeCell ref="B10:D10"/>
    <mergeCell ref="B11:D11"/>
    <mergeCell ref="G13:I13"/>
    <mergeCell ref="A14:B16"/>
    <mergeCell ref="C14:C16"/>
    <mergeCell ref="E14:E16"/>
    <mergeCell ref="F14:F16"/>
    <mergeCell ref="G14:G16"/>
  </mergeCells>
  <phoneticPr fontId="0" type="noConversion"/>
  <printOptions horizontalCentered="1"/>
  <pageMargins left="0" right="0" top="0" bottom="0" header="0.5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J48"/>
  <sheetViews>
    <sheetView showGridLines="0" showRowColHeaders="0" showZeros="0" topLeftCell="A34" zoomScaleNormal="100" zoomScaleSheetLayoutView="100" workbookViewId="0">
      <selection activeCell="F47" sqref="F47"/>
    </sheetView>
  </sheetViews>
  <sheetFormatPr defaultRowHeight="15" x14ac:dyDescent="0.2"/>
  <cols>
    <col min="1" max="2" width="13.6640625" customWidth="1"/>
    <col min="3" max="3" width="9.109375" customWidth="1"/>
    <col min="4" max="4" width="7.77734375" customWidth="1"/>
    <col min="5" max="5" width="9.77734375" customWidth="1"/>
    <col min="6" max="7" width="11.77734375" customWidth="1"/>
    <col min="8" max="9" width="14.6640625" customWidth="1"/>
    <col min="10" max="10" width="0.5546875" customWidth="1"/>
  </cols>
  <sheetData>
    <row r="5" spans="1:10" x14ac:dyDescent="0.2">
      <c r="A5" s="39"/>
      <c r="B5" s="39"/>
      <c r="C5" s="39"/>
      <c r="D5" s="39"/>
      <c r="E5" s="39"/>
      <c r="F5" s="39"/>
      <c r="G5" s="39"/>
      <c r="H5" s="39"/>
      <c r="I5" s="39"/>
    </row>
    <row r="6" spans="1:10" ht="18" customHeight="1" x14ac:dyDescent="0.3">
      <c r="A6" s="591" t="s">
        <v>51</v>
      </c>
      <c r="B6" s="674"/>
      <c r="C6" s="674"/>
      <c r="D6" s="674"/>
      <c r="E6" s="674"/>
      <c r="F6" s="39"/>
      <c r="H6" s="25" t="s">
        <v>20</v>
      </c>
      <c r="I6" s="174">
        <f>'BDC 121W'!N6</f>
        <v>0</v>
      </c>
    </row>
    <row r="7" spans="1:10" ht="4.5" customHeight="1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0" ht="15" customHeight="1" thickTop="1" x14ac:dyDescent="0.2">
      <c r="A8" s="400" t="s">
        <v>49</v>
      </c>
      <c r="B8" s="468">
        <f>'BDC 121W'!E8</f>
        <v>0</v>
      </c>
      <c r="C8" s="468"/>
      <c r="D8" s="468"/>
      <c r="E8" s="397"/>
      <c r="F8" s="11"/>
      <c r="H8" s="145" t="s">
        <v>0</v>
      </c>
      <c r="I8" s="362">
        <f>'BDC 121W'!N8</f>
        <v>0</v>
      </c>
      <c r="J8" s="425"/>
    </row>
    <row r="9" spans="1:10" ht="15" customHeight="1" x14ac:dyDescent="0.2">
      <c r="A9" s="394" t="s">
        <v>35</v>
      </c>
      <c r="B9" s="470">
        <f>'BDC 121W'!E9</f>
        <v>0</v>
      </c>
      <c r="C9" s="470"/>
      <c r="D9" s="470"/>
      <c r="E9" s="141"/>
      <c r="F9" s="11"/>
      <c r="H9" s="372" t="s">
        <v>187</v>
      </c>
      <c r="I9" s="408">
        <f>'BDC 121W'!N9</f>
        <v>0</v>
      </c>
      <c r="J9" s="421"/>
    </row>
    <row r="10" spans="1:10" ht="15" customHeight="1" x14ac:dyDescent="0.2">
      <c r="A10" s="401"/>
      <c r="B10" s="470">
        <f>'BDC 121W'!E10</f>
        <v>0</v>
      </c>
      <c r="C10" s="470"/>
      <c r="D10" s="470"/>
      <c r="E10" s="141"/>
      <c r="F10" s="11"/>
      <c r="H10" s="372" t="s">
        <v>186</v>
      </c>
      <c r="I10" s="408">
        <f>'BDC 121W'!N10</f>
        <v>0</v>
      </c>
      <c r="J10" s="421"/>
    </row>
    <row r="11" spans="1:10" ht="15" customHeight="1" x14ac:dyDescent="0.2">
      <c r="A11" s="394" t="s">
        <v>36</v>
      </c>
      <c r="B11" s="679">
        <f>'BDC 121W'!E11</f>
        <v>0</v>
      </c>
      <c r="C11" s="679"/>
      <c r="D11" s="679"/>
      <c r="E11" s="141"/>
      <c r="F11" s="7"/>
      <c r="H11" s="371" t="s">
        <v>188</v>
      </c>
      <c r="I11" s="409">
        <f>'BDC 121W'!N11</f>
        <v>0</v>
      </c>
      <c r="J11" s="421"/>
    </row>
    <row r="12" spans="1:10" ht="4.9000000000000004" customHeight="1" thickBot="1" x14ac:dyDescent="0.25">
      <c r="A12" s="30"/>
      <c r="B12" s="40"/>
      <c r="C12" s="7"/>
      <c r="D12" s="7"/>
      <c r="E12" s="7"/>
      <c r="F12" s="40"/>
      <c r="G12" s="12"/>
      <c r="H12" s="7"/>
      <c r="I12" s="1"/>
      <c r="J12" s="426"/>
    </row>
    <row r="13" spans="1:10" ht="13.5" customHeight="1" thickTop="1" x14ac:dyDescent="0.2">
      <c r="A13" s="582" t="s">
        <v>152</v>
      </c>
      <c r="B13" s="583"/>
      <c r="C13" s="583"/>
      <c r="D13" s="583"/>
      <c r="E13" s="583"/>
      <c r="F13" s="584"/>
      <c r="G13" s="570" t="s">
        <v>259</v>
      </c>
      <c r="H13" s="713"/>
      <c r="I13" s="713"/>
      <c r="J13" s="427"/>
    </row>
    <row r="14" spans="1:10" ht="7.9" customHeight="1" x14ac:dyDescent="0.2">
      <c r="A14" s="649" t="s">
        <v>42</v>
      </c>
      <c r="B14" s="650"/>
      <c r="C14" s="588" t="s">
        <v>43</v>
      </c>
      <c r="D14" s="588" t="s">
        <v>44</v>
      </c>
      <c r="E14" s="593" t="s">
        <v>45</v>
      </c>
      <c r="F14" s="585" t="s">
        <v>46</v>
      </c>
      <c r="G14" s="579" t="s">
        <v>1</v>
      </c>
      <c r="H14" s="573" t="s">
        <v>41</v>
      </c>
      <c r="I14" s="574"/>
      <c r="J14" s="421"/>
    </row>
    <row r="15" spans="1:10" ht="7.9" customHeight="1" x14ac:dyDescent="0.2">
      <c r="A15" s="675"/>
      <c r="B15" s="676"/>
      <c r="C15" s="589"/>
      <c r="D15" s="589"/>
      <c r="E15" s="711"/>
      <c r="F15" s="586"/>
      <c r="G15" s="580"/>
      <c r="H15" s="575"/>
      <c r="I15" s="576"/>
      <c r="J15" s="421"/>
    </row>
    <row r="16" spans="1:10" ht="2.25" customHeight="1" thickBot="1" x14ac:dyDescent="0.25">
      <c r="A16" s="663"/>
      <c r="B16" s="664"/>
      <c r="C16" s="673"/>
      <c r="D16" s="673"/>
      <c r="E16" s="712"/>
      <c r="F16" s="700"/>
      <c r="G16" s="701"/>
      <c r="H16" s="696"/>
      <c r="I16" s="697"/>
      <c r="J16" s="426"/>
    </row>
    <row r="17" spans="1:10" ht="12.75" customHeight="1" thickTop="1" x14ac:dyDescent="0.2">
      <c r="A17" s="709"/>
      <c r="B17" s="710"/>
      <c r="C17" s="41"/>
      <c r="D17" s="41"/>
      <c r="E17" s="147"/>
      <c r="F17" s="162">
        <f t="shared" ref="F17:F29" si="0">C17*E17</f>
        <v>0</v>
      </c>
      <c r="G17" s="351"/>
      <c r="H17" s="693"/>
      <c r="I17" s="694"/>
      <c r="J17" s="427"/>
    </row>
    <row r="18" spans="1:10" ht="12.75" customHeight="1" x14ac:dyDescent="0.2">
      <c r="A18" s="707"/>
      <c r="B18" s="708"/>
      <c r="C18" s="43"/>
      <c r="D18" s="43"/>
      <c r="E18" s="148"/>
      <c r="F18" s="163">
        <f t="shared" si="0"/>
        <v>0</v>
      </c>
      <c r="G18" s="352"/>
      <c r="H18" s="556"/>
      <c r="I18" s="557"/>
      <c r="J18" s="422"/>
    </row>
    <row r="19" spans="1:10" ht="12.75" customHeight="1" x14ac:dyDescent="0.2">
      <c r="A19" s="707"/>
      <c r="B19" s="708"/>
      <c r="C19" s="43"/>
      <c r="D19" s="43"/>
      <c r="E19" s="148"/>
      <c r="F19" s="163">
        <f t="shared" si="0"/>
        <v>0</v>
      </c>
      <c r="G19" s="352"/>
      <c r="H19" s="556"/>
      <c r="I19" s="557"/>
      <c r="J19" s="422"/>
    </row>
    <row r="20" spans="1:10" ht="12.75" customHeight="1" x14ac:dyDescent="0.2">
      <c r="A20" s="707"/>
      <c r="B20" s="708"/>
      <c r="C20" s="43"/>
      <c r="D20" s="43"/>
      <c r="E20" s="148"/>
      <c r="F20" s="163">
        <f t="shared" si="0"/>
        <v>0</v>
      </c>
      <c r="G20" s="352"/>
      <c r="H20" s="556"/>
      <c r="I20" s="557"/>
      <c r="J20" s="422"/>
    </row>
    <row r="21" spans="1:10" ht="12.75" customHeight="1" x14ac:dyDescent="0.2">
      <c r="A21" s="707"/>
      <c r="B21" s="708"/>
      <c r="C21" s="43"/>
      <c r="D21" s="43"/>
      <c r="E21" s="148"/>
      <c r="F21" s="163">
        <f t="shared" si="0"/>
        <v>0</v>
      </c>
      <c r="G21" s="352"/>
      <c r="H21" s="556"/>
      <c r="I21" s="557"/>
      <c r="J21" s="422"/>
    </row>
    <row r="22" spans="1:10" ht="12.75" customHeight="1" x14ac:dyDescent="0.2">
      <c r="A22" s="707"/>
      <c r="B22" s="708"/>
      <c r="C22" s="43"/>
      <c r="D22" s="43"/>
      <c r="E22" s="148"/>
      <c r="F22" s="163">
        <f t="shared" si="0"/>
        <v>0</v>
      </c>
      <c r="G22" s="352"/>
      <c r="H22" s="556"/>
      <c r="I22" s="557"/>
      <c r="J22" s="422"/>
    </row>
    <row r="23" spans="1:10" ht="12.75" customHeight="1" x14ac:dyDescent="0.2">
      <c r="A23" s="707"/>
      <c r="B23" s="708"/>
      <c r="C23" s="43"/>
      <c r="D23" s="43"/>
      <c r="E23" s="148"/>
      <c r="F23" s="163">
        <f t="shared" si="0"/>
        <v>0</v>
      </c>
      <c r="G23" s="352"/>
      <c r="H23" s="556"/>
      <c r="I23" s="557"/>
      <c r="J23" s="422"/>
    </row>
    <row r="24" spans="1:10" ht="12.75" customHeight="1" x14ac:dyDescent="0.2">
      <c r="A24" s="707"/>
      <c r="B24" s="708"/>
      <c r="C24" s="43"/>
      <c r="D24" s="43"/>
      <c r="E24" s="148"/>
      <c r="F24" s="163">
        <f t="shared" si="0"/>
        <v>0</v>
      </c>
      <c r="G24" s="352"/>
      <c r="H24" s="556"/>
      <c r="I24" s="557"/>
      <c r="J24" s="422"/>
    </row>
    <row r="25" spans="1:10" ht="12.75" customHeight="1" x14ac:dyDescent="0.2">
      <c r="A25" s="707"/>
      <c r="B25" s="708"/>
      <c r="C25" s="43"/>
      <c r="D25" s="43"/>
      <c r="E25" s="148"/>
      <c r="F25" s="163">
        <f t="shared" si="0"/>
        <v>0</v>
      </c>
      <c r="G25" s="352"/>
      <c r="H25" s="556"/>
      <c r="I25" s="557"/>
      <c r="J25" s="422"/>
    </row>
    <row r="26" spans="1:10" ht="12.75" customHeight="1" x14ac:dyDescent="0.2">
      <c r="A26" s="707"/>
      <c r="B26" s="708"/>
      <c r="C26" s="43"/>
      <c r="D26" s="43"/>
      <c r="E26" s="148"/>
      <c r="F26" s="163">
        <f t="shared" si="0"/>
        <v>0</v>
      </c>
      <c r="G26" s="352"/>
      <c r="H26" s="556"/>
      <c r="I26" s="557"/>
      <c r="J26" s="422"/>
    </row>
    <row r="27" spans="1:10" ht="12.75" customHeight="1" x14ac:dyDescent="0.2">
      <c r="A27" s="707"/>
      <c r="B27" s="708"/>
      <c r="C27" s="43"/>
      <c r="D27" s="43"/>
      <c r="E27" s="148"/>
      <c r="F27" s="163">
        <f t="shared" si="0"/>
        <v>0</v>
      </c>
      <c r="G27" s="352"/>
      <c r="H27" s="556"/>
      <c r="I27" s="557"/>
      <c r="J27" s="422"/>
    </row>
    <row r="28" spans="1:10" ht="12.75" customHeight="1" x14ac:dyDescent="0.2">
      <c r="A28" s="707"/>
      <c r="B28" s="708"/>
      <c r="C28" s="43"/>
      <c r="D28" s="43"/>
      <c r="E28" s="148"/>
      <c r="F28" s="163">
        <f t="shared" si="0"/>
        <v>0</v>
      </c>
      <c r="G28" s="352"/>
      <c r="H28" s="556"/>
      <c r="I28" s="557"/>
      <c r="J28" s="422"/>
    </row>
    <row r="29" spans="1:10" ht="12.75" customHeight="1" x14ac:dyDescent="0.2">
      <c r="A29" s="707"/>
      <c r="B29" s="708"/>
      <c r="C29" s="43"/>
      <c r="D29" s="43"/>
      <c r="E29" s="148"/>
      <c r="F29" s="163">
        <f t="shared" si="0"/>
        <v>0</v>
      </c>
      <c r="G29" s="352"/>
      <c r="H29" s="556"/>
      <c r="I29" s="557"/>
      <c r="J29" s="422"/>
    </row>
    <row r="30" spans="1:10" ht="12.75" customHeight="1" x14ac:dyDescent="0.2">
      <c r="A30" s="707"/>
      <c r="B30" s="708"/>
      <c r="C30" s="43"/>
      <c r="D30" s="43"/>
      <c r="E30" s="148"/>
      <c r="F30" s="163">
        <f t="shared" ref="F30:F45" si="1">C30*E30</f>
        <v>0</v>
      </c>
      <c r="G30" s="352"/>
      <c r="H30" s="556"/>
      <c r="I30" s="557"/>
      <c r="J30" s="422"/>
    </row>
    <row r="31" spans="1:10" ht="12.75" customHeight="1" x14ac:dyDescent="0.2">
      <c r="A31" s="707"/>
      <c r="B31" s="708"/>
      <c r="C31" s="43"/>
      <c r="D31" s="43"/>
      <c r="E31" s="148"/>
      <c r="F31" s="163">
        <f t="shared" si="1"/>
        <v>0</v>
      </c>
      <c r="G31" s="352"/>
      <c r="H31" s="556"/>
      <c r="I31" s="557"/>
      <c r="J31" s="422"/>
    </row>
    <row r="32" spans="1:10" ht="12.75" customHeight="1" x14ac:dyDescent="0.2">
      <c r="A32" s="707"/>
      <c r="B32" s="708"/>
      <c r="C32" s="43"/>
      <c r="D32" s="43"/>
      <c r="E32" s="148"/>
      <c r="F32" s="163">
        <f t="shared" si="1"/>
        <v>0</v>
      </c>
      <c r="G32" s="352"/>
      <c r="H32" s="556"/>
      <c r="I32" s="557"/>
      <c r="J32" s="422"/>
    </row>
    <row r="33" spans="1:10" ht="12.75" customHeight="1" x14ac:dyDescent="0.2">
      <c r="A33" s="707"/>
      <c r="B33" s="708"/>
      <c r="C33" s="377"/>
      <c r="D33" s="377"/>
      <c r="E33" s="388"/>
      <c r="F33" s="390">
        <f t="shared" si="1"/>
        <v>0</v>
      </c>
      <c r="G33" s="353"/>
      <c r="H33" s="556"/>
      <c r="I33" s="557"/>
      <c r="J33" s="422"/>
    </row>
    <row r="34" spans="1:10" ht="12.75" customHeight="1" x14ac:dyDescent="0.2">
      <c r="A34" s="707"/>
      <c r="B34" s="714"/>
      <c r="C34" s="381"/>
      <c r="D34" s="381"/>
      <c r="E34" s="389"/>
      <c r="F34" s="386">
        <f t="shared" si="1"/>
        <v>0</v>
      </c>
      <c r="G34" s="393"/>
      <c r="H34" s="717"/>
      <c r="I34" s="557"/>
      <c r="J34" s="422"/>
    </row>
    <row r="35" spans="1:10" ht="12.75" customHeight="1" x14ac:dyDescent="0.2">
      <c r="A35" s="707"/>
      <c r="B35" s="714"/>
      <c r="C35" s="381"/>
      <c r="D35" s="381"/>
      <c r="E35" s="389"/>
      <c r="F35" s="386">
        <f t="shared" si="1"/>
        <v>0</v>
      </c>
      <c r="G35" s="393"/>
      <c r="H35" s="717"/>
      <c r="I35" s="557"/>
      <c r="J35" s="422"/>
    </row>
    <row r="36" spans="1:10" ht="12.75" customHeight="1" x14ac:dyDescent="0.2">
      <c r="A36" s="707"/>
      <c r="B36" s="714"/>
      <c r="C36" s="381"/>
      <c r="D36" s="381"/>
      <c r="E36" s="389"/>
      <c r="F36" s="385">
        <f t="shared" si="1"/>
        <v>0</v>
      </c>
      <c r="G36" s="393"/>
      <c r="H36" s="695"/>
      <c r="I36" s="557"/>
      <c r="J36" s="422"/>
    </row>
    <row r="37" spans="1:10" ht="12.75" customHeight="1" x14ac:dyDescent="0.2">
      <c r="A37" s="707"/>
      <c r="B37" s="708"/>
      <c r="C37" s="43"/>
      <c r="D37" s="43"/>
      <c r="E37" s="148"/>
      <c r="F37" s="391">
        <f t="shared" si="1"/>
        <v>0</v>
      </c>
      <c r="G37" s="392"/>
      <c r="H37" s="556"/>
      <c r="I37" s="557"/>
      <c r="J37" s="422"/>
    </row>
    <row r="38" spans="1:10" ht="12.75" customHeight="1" x14ac:dyDescent="0.2">
      <c r="A38" s="707"/>
      <c r="B38" s="708"/>
      <c r="C38" s="43"/>
      <c r="D38" s="43"/>
      <c r="E38" s="148"/>
      <c r="F38" s="163">
        <f t="shared" si="1"/>
        <v>0</v>
      </c>
      <c r="G38" s="352"/>
      <c r="H38" s="556"/>
      <c r="I38" s="557"/>
      <c r="J38" s="422"/>
    </row>
    <row r="39" spans="1:10" ht="12.75" customHeight="1" x14ac:dyDescent="0.2">
      <c r="A39" s="707"/>
      <c r="B39" s="708"/>
      <c r="C39" s="43"/>
      <c r="D39" s="43"/>
      <c r="E39" s="148"/>
      <c r="F39" s="163">
        <f t="shared" si="1"/>
        <v>0</v>
      </c>
      <c r="G39" s="352"/>
      <c r="H39" s="556"/>
      <c r="I39" s="557"/>
      <c r="J39" s="422"/>
    </row>
    <row r="40" spans="1:10" ht="12.75" customHeight="1" x14ac:dyDescent="0.2">
      <c r="A40" s="707"/>
      <c r="B40" s="708"/>
      <c r="C40" s="43"/>
      <c r="D40" s="43"/>
      <c r="E40" s="148"/>
      <c r="F40" s="163">
        <f t="shared" si="1"/>
        <v>0</v>
      </c>
      <c r="G40" s="352"/>
      <c r="H40" s="556"/>
      <c r="I40" s="557"/>
      <c r="J40" s="422"/>
    </row>
    <row r="41" spans="1:10" ht="12.75" customHeight="1" x14ac:dyDescent="0.2">
      <c r="A41" s="707"/>
      <c r="B41" s="708"/>
      <c r="C41" s="43"/>
      <c r="D41" s="43"/>
      <c r="E41" s="148"/>
      <c r="F41" s="163">
        <f t="shared" si="1"/>
        <v>0</v>
      </c>
      <c r="G41" s="352"/>
      <c r="H41" s="556"/>
      <c r="I41" s="557"/>
      <c r="J41" s="422"/>
    </row>
    <row r="42" spans="1:10" ht="12.75" customHeight="1" x14ac:dyDescent="0.2">
      <c r="A42" s="707"/>
      <c r="B42" s="708"/>
      <c r="C42" s="43"/>
      <c r="D42" s="43"/>
      <c r="E42" s="148"/>
      <c r="F42" s="163">
        <f t="shared" si="1"/>
        <v>0</v>
      </c>
      <c r="G42" s="352"/>
      <c r="H42" s="556"/>
      <c r="I42" s="557"/>
      <c r="J42" s="422"/>
    </row>
    <row r="43" spans="1:10" ht="12.75" customHeight="1" x14ac:dyDescent="0.2">
      <c r="A43" s="707"/>
      <c r="B43" s="708"/>
      <c r="C43" s="43"/>
      <c r="D43" s="43"/>
      <c r="E43" s="148"/>
      <c r="F43" s="163">
        <f t="shared" si="1"/>
        <v>0</v>
      </c>
      <c r="G43" s="352"/>
      <c r="H43" s="556"/>
      <c r="I43" s="557"/>
      <c r="J43" s="422"/>
    </row>
    <row r="44" spans="1:10" ht="12.75" customHeight="1" x14ac:dyDescent="0.2">
      <c r="A44" s="707"/>
      <c r="B44" s="708"/>
      <c r="C44" s="43"/>
      <c r="D44" s="43"/>
      <c r="E44" s="148"/>
      <c r="F44" s="163">
        <f t="shared" si="1"/>
        <v>0</v>
      </c>
      <c r="G44" s="352"/>
      <c r="H44" s="556"/>
      <c r="I44" s="557"/>
      <c r="J44" s="422"/>
    </row>
    <row r="45" spans="1:10" ht="12.75" customHeight="1" thickBot="1" x14ac:dyDescent="0.25">
      <c r="A45" s="707"/>
      <c r="B45" s="708"/>
      <c r="C45" s="46"/>
      <c r="D45" s="46"/>
      <c r="E45" s="149"/>
      <c r="F45" s="163">
        <f t="shared" si="1"/>
        <v>0</v>
      </c>
      <c r="G45" s="353"/>
      <c r="H45" s="613"/>
      <c r="I45" s="562"/>
      <c r="J45" s="428"/>
    </row>
    <row r="46" spans="1:10" ht="13.5" customHeight="1" thickTop="1" thickBot="1" x14ac:dyDescent="0.25">
      <c r="A46" s="137"/>
      <c r="B46" s="646" t="s">
        <v>134</v>
      </c>
      <c r="C46" s="646"/>
      <c r="D46" s="715"/>
      <c r="E46" s="716"/>
      <c r="F46" s="152">
        <f>SUM(F17:F45)</f>
        <v>0</v>
      </c>
      <c r="G46" s="366"/>
      <c r="H46" s="705"/>
      <c r="I46" s="706"/>
      <c r="J46" s="424"/>
    </row>
    <row r="47" spans="1:10" ht="14.25" customHeight="1" thickTop="1" x14ac:dyDescent="0.2">
      <c r="A47" s="601" t="s">
        <v>277</v>
      </c>
      <c r="B47" s="602"/>
      <c r="C47" s="7"/>
      <c r="D47" s="7"/>
      <c r="E47" s="7"/>
      <c r="F47" s="311" t="s">
        <v>270</v>
      </c>
      <c r="G47" s="7"/>
      <c r="H47" s="7"/>
      <c r="I47" s="51"/>
      <c r="J47" s="118"/>
    </row>
    <row r="48" spans="1:10" x14ac:dyDescent="0.2">
      <c r="A48" s="52"/>
      <c r="B48" s="52"/>
      <c r="C48" s="52"/>
      <c r="D48" s="52"/>
      <c r="E48" s="52"/>
      <c r="F48" s="52"/>
      <c r="G48" s="52"/>
      <c r="H48" s="52"/>
    </row>
  </sheetData>
  <sheetProtection password="808C" sheet="1" objects="1" scenarios="1"/>
  <mergeCells count="75">
    <mergeCell ref="H45:I45"/>
    <mergeCell ref="H46:I46"/>
    <mergeCell ref="H41:I41"/>
    <mergeCell ref="H42:I42"/>
    <mergeCell ref="H43:I43"/>
    <mergeCell ref="H44:I44"/>
    <mergeCell ref="H37:I37"/>
    <mergeCell ref="H38:I38"/>
    <mergeCell ref="H39:I39"/>
    <mergeCell ref="H40:I40"/>
    <mergeCell ref="H33:I33"/>
    <mergeCell ref="H34:I34"/>
    <mergeCell ref="H35:I35"/>
    <mergeCell ref="H36:I36"/>
    <mergeCell ref="H29:I29"/>
    <mergeCell ref="H30:I30"/>
    <mergeCell ref="H31:I31"/>
    <mergeCell ref="H32:I32"/>
    <mergeCell ref="H25:I25"/>
    <mergeCell ref="H26:I26"/>
    <mergeCell ref="H27:I27"/>
    <mergeCell ref="H28:I28"/>
    <mergeCell ref="H24:I24"/>
    <mergeCell ref="H17:I17"/>
    <mergeCell ref="H18:I18"/>
    <mergeCell ref="H19:I19"/>
    <mergeCell ref="H20:I20"/>
    <mergeCell ref="B46:E46"/>
    <mergeCell ref="A47:B47"/>
    <mergeCell ref="A41:B41"/>
    <mergeCell ref="A42:B42"/>
    <mergeCell ref="A43:B43"/>
    <mergeCell ref="A45:B45"/>
    <mergeCell ref="A44:B44"/>
    <mergeCell ref="A37:B37"/>
    <mergeCell ref="A38:B38"/>
    <mergeCell ref="A39:B39"/>
    <mergeCell ref="A40:B40"/>
    <mergeCell ref="A33:B33"/>
    <mergeCell ref="A34:B34"/>
    <mergeCell ref="A35:B35"/>
    <mergeCell ref="A36:B36"/>
    <mergeCell ref="A29:B29"/>
    <mergeCell ref="A30:B30"/>
    <mergeCell ref="A31:B31"/>
    <mergeCell ref="A32:B32"/>
    <mergeCell ref="A25:B25"/>
    <mergeCell ref="A26:B26"/>
    <mergeCell ref="A27:B27"/>
    <mergeCell ref="A28:B28"/>
    <mergeCell ref="H14:I16"/>
    <mergeCell ref="A13:F13"/>
    <mergeCell ref="A21:B21"/>
    <mergeCell ref="A22:B22"/>
    <mergeCell ref="A23:B23"/>
    <mergeCell ref="A14:B16"/>
    <mergeCell ref="C14:C16"/>
    <mergeCell ref="D14:D16"/>
    <mergeCell ref="E14:E16"/>
    <mergeCell ref="F14:F16"/>
    <mergeCell ref="G14:G16"/>
    <mergeCell ref="G13:I13"/>
    <mergeCell ref="H21:I21"/>
    <mergeCell ref="H22:I22"/>
    <mergeCell ref="H23:I23"/>
    <mergeCell ref="A24:B24"/>
    <mergeCell ref="A17:B17"/>
    <mergeCell ref="A18:B18"/>
    <mergeCell ref="A19:B19"/>
    <mergeCell ref="A20:B20"/>
    <mergeCell ref="B8:D8"/>
    <mergeCell ref="B9:D9"/>
    <mergeCell ref="B10:D10"/>
    <mergeCell ref="B11:D11"/>
    <mergeCell ref="A6:E6"/>
  </mergeCells>
  <phoneticPr fontId="0" type="noConversion"/>
  <printOptions horizontalCentered="1"/>
  <pageMargins left="0" right="0" top="0" bottom="0" header="0" footer="0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5:W44"/>
  <sheetViews>
    <sheetView showGridLines="0" showRowColHeaders="0" showZeros="0" topLeftCell="A28" zoomScaleNormal="100" zoomScaleSheetLayoutView="100" workbookViewId="0">
      <selection activeCell="M43" sqref="M43"/>
    </sheetView>
  </sheetViews>
  <sheetFormatPr defaultRowHeight="15" x14ac:dyDescent="0.2"/>
  <cols>
    <col min="1" max="2" width="4.77734375" customWidth="1"/>
    <col min="3" max="6" width="5" customWidth="1"/>
    <col min="7" max="8" width="6.109375" customWidth="1"/>
    <col min="9" max="10" width="4.5546875" customWidth="1"/>
    <col min="11" max="11" width="4.77734375" customWidth="1"/>
    <col min="12" max="12" width="4" customWidth="1"/>
    <col min="13" max="13" width="6.21875" customWidth="1"/>
    <col min="14" max="14" width="4.109375" customWidth="1"/>
    <col min="15" max="21" width="4.77734375" customWidth="1"/>
    <col min="22" max="22" width="10" customWidth="1"/>
    <col min="23" max="23" width="0" hidden="1" customWidth="1"/>
  </cols>
  <sheetData>
    <row r="5" spans="1:23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3" ht="18" customHeight="1" x14ac:dyDescent="0.3">
      <c r="A6" s="37" t="s">
        <v>52</v>
      </c>
      <c r="B6" s="37"/>
      <c r="C6" s="37"/>
      <c r="D6" s="37"/>
      <c r="E6" s="62"/>
      <c r="F6" s="62"/>
      <c r="G6" s="62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5" t="s">
        <v>20</v>
      </c>
      <c r="U6" s="776">
        <f>'BDC 121W'!N6</f>
        <v>0</v>
      </c>
      <c r="V6" s="776"/>
    </row>
    <row r="7" spans="1:23" ht="4.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3" ht="15" customHeight="1" thickTop="1" x14ac:dyDescent="0.2">
      <c r="A8" s="298" t="s">
        <v>146</v>
      </c>
      <c r="B8" s="299"/>
      <c r="C8" s="63"/>
      <c r="D8" s="777">
        <f>'BDC 121W'!E8</f>
        <v>0</v>
      </c>
      <c r="E8" s="777"/>
      <c r="F8" s="777"/>
      <c r="G8" s="777"/>
      <c r="H8" s="777"/>
      <c r="I8" s="777"/>
      <c r="J8" s="777"/>
      <c r="K8" s="777"/>
      <c r="L8" s="63"/>
      <c r="M8" s="778" t="s">
        <v>53</v>
      </c>
      <c r="N8" s="778"/>
      <c r="O8" s="778"/>
      <c r="P8" s="164">
        <v>1</v>
      </c>
      <c r="Q8" s="64" t="s">
        <v>54</v>
      </c>
      <c r="R8" s="164">
        <v>1</v>
      </c>
      <c r="S8" s="63"/>
      <c r="T8" s="63"/>
      <c r="U8" s="145" t="s">
        <v>0</v>
      </c>
      <c r="V8" s="363">
        <f>'BDC 121W'!N8</f>
        <v>0</v>
      </c>
      <c r="W8" s="220"/>
    </row>
    <row r="9" spans="1:23" x14ac:dyDescent="0.2">
      <c r="A9" s="300" t="s">
        <v>147</v>
      </c>
      <c r="B9" s="61"/>
      <c r="C9" s="48"/>
      <c r="D9" s="597">
        <f>'BDC 121W'!E9</f>
        <v>0</v>
      </c>
      <c r="E9" s="597"/>
      <c r="F9" s="597"/>
      <c r="G9" s="597"/>
      <c r="H9" s="597"/>
      <c r="I9" s="597"/>
      <c r="J9" s="597"/>
      <c r="K9" s="597"/>
      <c r="L9" s="39"/>
      <c r="M9" s="48"/>
      <c r="N9" s="48"/>
      <c r="O9" s="48"/>
      <c r="P9" s="48"/>
      <c r="Q9" s="48"/>
      <c r="R9" s="48"/>
      <c r="S9" s="48"/>
      <c r="T9" s="48"/>
      <c r="U9" s="369" t="s">
        <v>187</v>
      </c>
      <c r="V9" s="408">
        <f>'BDC 121W'!N9</f>
        <v>0</v>
      </c>
      <c r="W9" s="220"/>
    </row>
    <row r="10" spans="1:23" x14ac:dyDescent="0.2">
      <c r="A10" s="66"/>
      <c r="B10" s="48"/>
      <c r="C10" s="48"/>
      <c r="D10" s="597">
        <f>'BDC 121W'!E10</f>
        <v>0</v>
      </c>
      <c r="E10" s="597"/>
      <c r="F10" s="597"/>
      <c r="G10" s="597"/>
      <c r="H10" s="597"/>
      <c r="I10" s="597"/>
      <c r="J10" s="597"/>
      <c r="K10" s="597"/>
      <c r="L10" s="39"/>
      <c r="M10" s="48"/>
      <c r="N10" s="48"/>
      <c r="O10" s="48"/>
      <c r="P10" s="48"/>
      <c r="Q10" s="48"/>
      <c r="R10" s="48"/>
      <c r="S10" s="48"/>
      <c r="T10" s="48"/>
      <c r="U10" s="369" t="s">
        <v>186</v>
      </c>
      <c r="V10" s="408">
        <f>'BDC 121W'!N10</f>
        <v>0</v>
      </c>
      <c r="W10" s="220"/>
    </row>
    <row r="11" spans="1:23" x14ac:dyDescent="0.2">
      <c r="A11" s="300" t="s">
        <v>153</v>
      </c>
      <c r="B11" s="61"/>
      <c r="C11" s="61"/>
      <c r="D11" s="597">
        <f>'BDC 121W'!E11</f>
        <v>0</v>
      </c>
      <c r="E11" s="597"/>
      <c r="F11" s="597"/>
      <c r="G11" s="597"/>
      <c r="H11" s="597"/>
      <c r="I11" s="597"/>
      <c r="J11" s="597"/>
      <c r="K11" s="597"/>
      <c r="L11" s="39"/>
      <c r="M11" s="48"/>
      <c r="N11" s="48"/>
      <c r="O11" s="48"/>
      <c r="P11" s="48"/>
      <c r="Q11" s="48"/>
      <c r="R11" s="48"/>
      <c r="S11" s="48"/>
      <c r="T11" s="48"/>
      <c r="U11" s="370" t="s">
        <v>188</v>
      </c>
      <c r="V11" s="408">
        <f>'BDC 121W'!N11</f>
        <v>0</v>
      </c>
      <c r="W11" s="221"/>
    </row>
    <row r="12" spans="1:23" ht="4.5" customHeight="1" thickBot="1" x14ac:dyDescent="0.25">
      <c r="A12" s="66"/>
      <c r="B12" s="48"/>
      <c r="C12" s="48"/>
      <c r="D12" s="39"/>
      <c r="E12" s="39"/>
      <c r="F12" s="39"/>
      <c r="G12" s="39"/>
      <c r="H12" s="39"/>
      <c r="I12" s="39"/>
      <c r="J12" s="39"/>
      <c r="K12" s="39"/>
      <c r="L12" s="39"/>
      <c r="M12" s="48"/>
      <c r="N12" s="48"/>
      <c r="O12" s="48"/>
      <c r="P12" s="48"/>
      <c r="Q12" s="48"/>
      <c r="R12" s="48"/>
      <c r="S12" s="48"/>
      <c r="T12" s="48"/>
      <c r="U12" s="48"/>
      <c r="V12" s="65"/>
      <c r="W12" s="220"/>
    </row>
    <row r="13" spans="1:23" ht="15.75" thickTop="1" x14ac:dyDescent="0.2">
      <c r="A13" s="67" t="s">
        <v>2</v>
      </c>
      <c r="B13" s="68" t="s">
        <v>55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9" t="s">
        <v>57</v>
      </c>
      <c r="N13" s="782"/>
      <c r="O13" s="782"/>
      <c r="P13" s="782"/>
      <c r="Q13" s="782"/>
      <c r="R13" s="782"/>
      <c r="S13" s="782"/>
      <c r="T13" s="782"/>
      <c r="U13" s="782"/>
      <c r="V13" s="783"/>
      <c r="W13" s="220"/>
    </row>
    <row r="14" spans="1:23" x14ac:dyDescent="0.2">
      <c r="A14" s="71" t="s">
        <v>3</v>
      </c>
      <c r="B14" s="21" t="s">
        <v>157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779"/>
      <c r="N14" s="780"/>
      <c r="O14" s="780"/>
      <c r="P14" s="780"/>
      <c r="Q14" s="780"/>
      <c r="R14" s="780"/>
      <c r="S14" s="780"/>
      <c r="T14" s="780"/>
      <c r="U14" s="780"/>
      <c r="V14" s="781"/>
      <c r="W14" s="220"/>
    </row>
    <row r="15" spans="1:23" x14ac:dyDescent="0.2">
      <c r="A15" s="71"/>
      <c r="B15" s="139" t="s">
        <v>56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755"/>
      <c r="N15" s="756"/>
      <c r="O15" s="756"/>
      <c r="P15" s="756"/>
      <c r="Q15" s="756"/>
      <c r="R15" s="756"/>
      <c r="S15" s="756"/>
      <c r="T15" s="756"/>
      <c r="U15" s="756"/>
      <c r="V15" s="757"/>
      <c r="W15" s="220"/>
    </row>
    <row r="16" spans="1:23" x14ac:dyDescent="0.2">
      <c r="A16" s="71" t="s">
        <v>4</v>
      </c>
      <c r="B16" s="21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755"/>
      <c r="N16" s="756"/>
      <c r="O16" s="756"/>
      <c r="P16" s="756"/>
      <c r="Q16" s="756"/>
      <c r="R16" s="756"/>
      <c r="S16" s="756"/>
      <c r="T16" s="756"/>
      <c r="U16" s="756"/>
      <c r="V16" s="757"/>
    </row>
    <row r="17" spans="1:22" x14ac:dyDescent="0.2">
      <c r="A17" s="71" t="s">
        <v>5</v>
      </c>
      <c r="B17" s="21" t="s">
        <v>135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755"/>
      <c r="N17" s="756"/>
      <c r="O17" s="756"/>
      <c r="P17" s="756"/>
      <c r="Q17" s="756"/>
      <c r="R17" s="756"/>
      <c r="S17" s="756"/>
      <c r="T17" s="756"/>
      <c r="U17" s="756"/>
      <c r="V17" s="757"/>
    </row>
    <row r="18" spans="1:22" ht="6.75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73"/>
      <c r="N18" s="73"/>
      <c r="O18" s="73"/>
      <c r="P18" s="73"/>
      <c r="Q18" s="73"/>
      <c r="R18" s="73"/>
      <c r="S18" s="73"/>
      <c r="T18" s="73"/>
      <c r="U18" s="73"/>
      <c r="V18" s="75"/>
    </row>
    <row r="19" spans="1:22" x14ac:dyDescent="0.2">
      <c r="A19" s="76">
        <v>1</v>
      </c>
      <c r="B19" s="77">
        <v>2</v>
      </c>
      <c r="C19" s="78">
        <v>3</v>
      </c>
      <c r="D19" s="79"/>
      <c r="E19" s="79"/>
      <c r="F19" s="80"/>
      <c r="G19" s="81">
        <v>4</v>
      </c>
      <c r="H19" s="77">
        <v>5</v>
      </c>
      <c r="I19" s="78">
        <v>6</v>
      </c>
      <c r="J19" s="80"/>
      <c r="K19" s="78">
        <v>7</v>
      </c>
      <c r="L19" s="80"/>
      <c r="M19" s="78">
        <v>8</v>
      </c>
      <c r="N19" s="82"/>
      <c r="O19" s="79">
        <v>9</v>
      </c>
      <c r="P19" s="80"/>
      <c r="Q19" s="78">
        <v>10</v>
      </c>
      <c r="R19" s="80"/>
      <c r="S19" s="78">
        <v>11</v>
      </c>
      <c r="T19" s="82"/>
      <c r="U19" s="79">
        <v>12</v>
      </c>
      <c r="V19" s="82"/>
    </row>
    <row r="20" spans="1:22" ht="7.5" customHeight="1" x14ac:dyDescent="0.2">
      <c r="A20" s="83"/>
      <c r="B20" s="84"/>
      <c r="C20" s="85"/>
      <c r="D20" s="86"/>
      <c r="E20" s="86"/>
      <c r="F20" s="87"/>
      <c r="G20" s="21"/>
      <c r="H20" s="88"/>
      <c r="I20" s="89"/>
      <c r="J20" s="90"/>
      <c r="K20" s="89"/>
      <c r="L20" s="90"/>
      <c r="M20" s="89"/>
      <c r="N20" s="91"/>
      <c r="O20" s="92"/>
      <c r="P20" s="90"/>
      <c r="Q20" s="89"/>
      <c r="R20" s="90"/>
      <c r="S20" s="89"/>
      <c r="T20" s="91"/>
      <c r="U20" s="92"/>
      <c r="V20" s="91"/>
    </row>
    <row r="21" spans="1:22" ht="12" customHeight="1" x14ac:dyDescent="0.2">
      <c r="A21" s="93" t="s">
        <v>58</v>
      </c>
      <c r="B21" s="94" t="s">
        <v>62</v>
      </c>
      <c r="C21" s="95" t="s">
        <v>129</v>
      </c>
      <c r="D21" s="96"/>
      <c r="E21" s="96"/>
      <c r="F21" s="97"/>
      <c r="G21" s="60" t="s">
        <v>39</v>
      </c>
      <c r="H21" s="98" t="s">
        <v>75</v>
      </c>
      <c r="I21" s="99" t="s">
        <v>267</v>
      </c>
      <c r="J21" s="100"/>
      <c r="K21" s="99" t="s">
        <v>80</v>
      </c>
      <c r="L21" s="100"/>
      <c r="M21" s="99" t="s">
        <v>82</v>
      </c>
      <c r="N21" s="101"/>
      <c r="O21" s="58" t="s">
        <v>85</v>
      </c>
      <c r="P21" s="100"/>
      <c r="Q21" s="99" t="s">
        <v>87</v>
      </c>
      <c r="R21" s="100"/>
      <c r="S21" s="99" t="s">
        <v>90</v>
      </c>
      <c r="T21" s="101"/>
      <c r="U21" s="96" t="s">
        <v>93</v>
      </c>
      <c r="V21" s="102"/>
    </row>
    <row r="22" spans="1:22" ht="12" customHeight="1" x14ac:dyDescent="0.2">
      <c r="A22" s="93" t="s">
        <v>59</v>
      </c>
      <c r="B22" s="94" t="s">
        <v>63</v>
      </c>
      <c r="C22" s="95" t="s">
        <v>66</v>
      </c>
      <c r="D22" s="96"/>
      <c r="E22" s="96"/>
      <c r="F22" s="97"/>
      <c r="G22" s="60" t="s">
        <v>72</v>
      </c>
      <c r="H22" s="98" t="s">
        <v>76</v>
      </c>
      <c r="I22" s="99" t="s">
        <v>268</v>
      </c>
      <c r="J22" s="100"/>
      <c r="K22" s="99" t="s">
        <v>81</v>
      </c>
      <c r="L22" s="100"/>
      <c r="M22" s="99" t="s">
        <v>83</v>
      </c>
      <c r="N22" s="101"/>
      <c r="O22" s="58" t="s">
        <v>86</v>
      </c>
      <c r="P22" s="100"/>
      <c r="Q22" s="99" t="s">
        <v>86</v>
      </c>
      <c r="R22" s="100"/>
      <c r="S22" s="99" t="s">
        <v>86</v>
      </c>
      <c r="T22" s="101"/>
      <c r="U22" s="96" t="s">
        <v>82</v>
      </c>
      <c r="V22" s="102"/>
    </row>
    <row r="23" spans="1:22" ht="12" customHeight="1" x14ac:dyDescent="0.2">
      <c r="A23" s="93" t="s">
        <v>69</v>
      </c>
      <c r="B23" s="94" t="s">
        <v>70</v>
      </c>
      <c r="C23" s="99"/>
      <c r="D23" s="58"/>
      <c r="E23" s="58"/>
      <c r="F23" s="100"/>
      <c r="G23" s="60" t="s">
        <v>73</v>
      </c>
      <c r="H23" s="103"/>
      <c r="I23" s="99"/>
      <c r="J23" s="100"/>
      <c r="K23" s="99"/>
      <c r="L23" s="100"/>
      <c r="M23" s="99"/>
      <c r="N23" s="101"/>
      <c r="O23" s="58" t="s">
        <v>39</v>
      </c>
      <c r="P23" s="100"/>
      <c r="Q23" s="99" t="s">
        <v>88</v>
      </c>
      <c r="R23" s="100"/>
      <c r="S23" s="99" t="s">
        <v>88</v>
      </c>
      <c r="T23" s="101"/>
      <c r="U23" s="96" t="s">
        <v>88</v>
      </c>
      <c r="V23" s="102"/>
    </row>
    <row r="24" spans="1:22" ht="12" customHeight="1" x14ac:dyDescent="0.2">
      <c r="A24" s="93" t="s">
        <v>60</v>
      </c>
      <c r="B24" s="94" t="s">
        <v>64</v>
      </c>
      <c r="C24" s="104" t="s">
        <v>121</v>
      </c>
      <c r="D24" s="105"/>
      <c r="E24" s="105"/>
      <c r="F24" s="106"/>
      <c r="G24" s="60" t="s">
        <v>74</v>
      </c>
      <c r="H24" s="103"/>
      <c r="I24" s="99" t="s">
        <v>78</v>
      </c>
      <c r="J24" s="100"/>
      <c r="K24" s="99" t="s">
        <v>77</v>
      </c>
      <c r="L24" s="100"/>
      <c r="M24" s="758" t="s">
        <v>84</v>
      </c>
      <c r="N24" s="759"/>
      <c r="O24" s="58"/>
      <c r="P24" s="100"/>
      <c r="Q24" s="99"/>
      <c r="R24" s="100"/>
      <c r="S24" s="99"/>
      <c r="T24" s="101"/>
      <c r="U24" s="760" t="s">
        <v>127</v>
      </c>
      <c r="V24" s="761"/>
    </row>
    <row r="25" spans="1:22" ht="12" customHeight="1" x14ac:dyDescent="0.2">
      <c r="A25" s="93" t="s">
        <v>61</v>
      </c>
      <c r="B25" s="94" t="s">
        <v>71</v>
      </c>
      <c r="C25" s="104" t="s">
        <v>67</v>
      </c>
      <c r="D25" s="105"/>
      <c r="E25" s="105"/>
      <c r="F25" s="106"/>
      <c r="G25" s="21"/>
      <c r="H25" s="103"/>
      <c r="I25" s="107" t="s">
        <v>79</v>
      </c>
      <c r="J25" s="108"/>
      <c r="K25" s="107" t="s">
        <v>79</v>
      </c>
      <c r="L25" s="108"/>
      <c r="M25" s="758" t="s">
        <v>123</v>
      </c>
      <c r="N25" s="759"/>
      <c r="O25" s="58"/>
      <c r="P25" s="100"/>
      <c r="Q25" s="107" t="s">
        <v>141</v>
      </c>
      <c r="R25" s="108"/>
      <c r="S25" s="107" t="s">
        <v>91</v>
      </c>
      <c r="T25" s="109"/>
      <c r="U25" s="229" t="s">
        <v>128</v>
      </c>
      <c r="V25" s="109"/>
    </row>
    <row r="26" spans="1:22" ht="12" customHeight="1" x14ac:dyDescent="0.2">
      <c r="A26" s="110"/>
      <c r="B26" s="60" t="s">
        <v>65</v>
      </c>
      <c r="C26" s="104" t="s">
        <v>122</v>
      </c>
      <c r="D26" s="105"/>
      <c r="E26" s="105"/>
      <c r="F26" s="106"/>
      <c r="G26" s="39"/>
      <c r="H26" s="111"/>
      <c r="I26" s="107" t="s">
        <v>125</v>
      </c>
      <c r="J26" s="108"/>
      <c r="K26" s="107" t="s">
        <v>126</v>
      </c>
      <c r="L26" s="108"/>
      <c r="M26" s="758" t="s">
        <v>126</v>
      </c>
      <c r="N26" s="759"/>
      <c r="O26" s="58"/>
      <c r="P26" s="100"/>
      <c r="Q26" s="107" t="s">
        <v>89</v>
      </c>
      <c r="R26" s="108"/>
      <c r="S26" s="107" t="s">
        <v>126</v>
      </c>
      <c r="T26" s="109"/>
      <c r="U26" s="126" t="s">
        <v>94</v>
      </c>
      <c r="V26" s="109"/>
    </row>
    <row r="27" spans="1:22" ht="12" customHeight="1" x14ac:dyDescent="0.2">
      <c r="A27" s="110"/>
      <c r="B27" s="60"/>
      <c r="C27" s="104" t="s">
        <v>68</v>
      </c>
      <c r="D27" s="105"/>
      <c r="E27" s="105"/>
      <c r="F27" s="106"/>
      <c r="G27" s="39"/>
      <c r="H27" s="111"/>
      <c r="I27" s="112" t="s">
        <v>140</v>
      </c>
      <c r="J27" s="108"/>
      <c r="K27" s="768">
        <v>0.45</v>
      </c>
      <c r="L27" s="769"/>
      <c r="M27" s="758" t="s">
        <v>124</v>
      </c>
      <c r="N27" s="759"/>
      <c r="O27" s="58"/>
      <c r="P27" s="100"/>
      <c r="Q27" s="99"/>
      <c r="R27" s="100"/>
      <c r="S27" s="107" t="s">
        <v>92</v>
      </c>
      <c r="T27" s="109"/>
      <c r="U27" s="126" t="s">
        <v>95</v>
      </c>
      <c r="V27" s="109"/>
    </row>
    <row r="28" spans="1:22" ht="7.5" customHeight="1" thickBot="1" x14ac:dyDescent="0.25">
      <c r="A28" s="128"/>
      <c r="B28" s="60"/>
      <c r="C28" s="104"/>
      <c r="D28" s="105"/>
      <c r="E28" s="105"/>
      <c r="F28" s="106"/>
      <c r="G28" s="39"/>
      <c r="H28" s="111"/>
      <c r="I28" s="112"/>
      <c r="J28" s="108"/>
      <c r="K28" s="127"/>
      <c r="L28" s="94"/>
      <c r="M28" s="115"/>
      <c r="N28" s="116"/>
      <c r="O28" s="58"/>
      <c r="P28" s="100"/>
      <c r="Q28" s="99"/>
      <c r="R28" s="100"/>
      <c r="S28" s="107"/>
      <c r="T28" s="109"/>
      <c r="U28" s="126"/>
      <c r="V28" s="109"/>
    </row>
    <row r="29" spans="1:22" ht="15.75" thickTop="1" x14ac:dyDescent="0.2">
      <c r="A29" s="169"/>
      <c r="B29" s="265"/>
      <c r="C29" s="762"/>
      <c r="D29" s="763"/>
      <c r="E29" s="763"/>
      <c r="F29" s="764"/>
      <c r="G29" s="153"/>
      <c r="H29" s="170"/>
      <c r="I29" s="765" t="str">
        <f>IF(OR($G29&gt;=40,$G29=0)," ",$H29/176)</f>
        <v xml:space="preserve"> </v>
      </c>
      <c r="J29" s="766"/>
      <c r="K29" s="765" t="str">
        <f>IF($G29&gt;=40,$H29*0.45," ")</f>
        <v xml:space="preserve"> </v>
      </c>
      <c r="L29" s="766"/>
      <c r="M29" s="765" t="str">
        <f>IF($G29=0," ",IF($G29&gt;=40,$K29,G29*I29))</f>
        <v xml:space="preserve"> </v>
      </c>
      <c r="N29" s="767"/>
      <c r="O29" s="770"/>
      <c r="P29" s="771"/>
      <c r="Q29" s="772"/>
      <c r="R29" s="773"/>
      <c r="S29" s="765">
        <f>O29*Q29</f>
        <v>0</v>
      </c>
      <c r="T29" s="767"/>
      <c r="U29" s="774" t="str">
        <f>IF(G29=0," ",M29+S29)</f>
        <v xml:space="preserve"> </v>
      </c>
      <c r="V29" s="775"/>
    </row>
    <row r="30" spans="1:22" x14ac:dyDescent="0.2">
      <c r="A30" s="171"/>
      <c r="B30" s="266"/>
      <c r="C30" s="746"/>
      <c r="D30" s="747"/>
      <c r="E30" s="747"/>
      <c r="F30" s="748"/>
      <c r="G30" s="154"/>
      <c r="H30" s="165"/>
      <c r="I30" s="749" t="str">
        <f t="shared" ref="I30:I41" si="0">IF(OR($G30&gt;=40,$G30=0)," ",$H30/176)</f>
        <v xml:space="preserve"> </v>
      </c>
      <c r="J30" s="750"/>
      <c r="K30" s="749" t="str">
        <f t="shared" ref="K30:K41" si="1">IF($G30&gt;=40,$H30*0.45," ")</f>
        <v xml:space="preserve"> </v>
      </c>
      <c r="L30" s="750"/>
      <c r="M30" s="749" t="str">
        <f>IF($G30=0," ",IF($G30&gt;=40,$K30,G30*I30))</f>
        <v xml:space="preserve"> </v>
      </c>
      <c r="N30" s="751"/>
      <c r="O30" s="752"/>
      <c r="P30" s="753"/>
      <c r="Q30" s="754"/>
      <c r="R30" s="748"/>
      <c r="S30" s="749">
        <f t="shared" ref="S30:S41" si="2">O30*Q30</f>
        <v>0</v>
      </c>
      <c r="T30" s="751"/>
      <c r="U30" s="735" t="str">
        <f>IF(G30=0," ",M30+S30)</f>
        <v xml:space="preserve"> </v>
      </c>
      <c r="V30" s="736"/>
    </row>
    <row r="31" spans="1:22" x14ac:dyDescent="0.2">
      <c r="A31" s="171"/>
      <c r="B31" s="266"/>
      <c r="C31" s="746"/>
      <c r="D31" s="747"/>
      <c r="E31" s="747"/>
      <c r="F31" s="748"/>
      <c r="G31" s="154"/>
      <c r="H31" s="165"/>
      <c r="I31" s="749" t="str">
        <f t="shared" si="0"/>
        <v xml:space="preserve"> </v>
      </c>
      <c r="J31" s="750"/>
      <c r="K31" s="749" t="str">
        <f t="shared" si="1"/>
        <v xml:space="preserve"> </v>
      </c>
      <c r="L31" s="750"/>
      <c r="M31" s="749" t="str">
        <f t="shared" ref="M31:M41" si="3">IF($G31=0," ",IF($G31&gt;=40,$K31,G31*I31))</f>
        <v xml:space="preserve"> </v>
      </c>
      <c r="N31" s="751"/>
      <c r="O31" s="752"/>
      <c r="P31" s="753"/>
      <c r="Q31" s="754"/>
      <c r="R31" s="748"/>
      <c r="S31" s="749">
        <f t="shared" si="2"/>
        <v>0</v>
      </c>
      <c r="T31" s="751"/>
      <c r="U31" s="735" t="str">
        <f t="shared" ref="U31:U40" si="4">IF(G31=0," ",M31+S31)</f>
        <v xml:space="preserve"> </v>
      </c>
      <c r="V31" s="736"/>
    </row>
    <row r="32" spans="1:22" x14ac:dyDescent="0.2">
      <c r="A32" s="171"/>
      <c r="B32" s="266"/>
      <c r="C32" s="746"/>
      <c r="D32" s="747"/>
      <c r="E32" s="747"/>
      <c r="F32" s="748"/>
      <c r="G32" s="154"/>
      <c r="H32" s="165"/>
      <c r="I32" s="749" t="str">
        <f t="shared" si="0"/>
        <v xml:space="preserve"> </v>
      </c>
      <c r="J32" s="750"/>
      <c r="K32" s="749" t="str">
        <f t="shared" si="1"/>
        <v xml:space="preserve"> </v>
      </c>
      <c r="L32" s="750"/>
      <c r="M32" s="749" t="str">
        <f t="shared" si="3"/>
        <v xml:space="preserve"> </v>
      </c>
      <c r="N32" s="751"/>
      <c r="O32" s="752"/>
      <c r="P32" s="753"/>
      <c r="Q32" s="754"/>
      <c r="R32" s="748"/>
      <c r="S32" s="749">
        <f t="shared" si="2"/>
        <v>0</v>
      </c>
      <c r="T32" s="751"/>
      <c r="U32" s="735" t="str">
        <f t="shared" si="4"/>
        <v xml:space="preserve"> </v>
      </c>
      <c r="V32" s="736"/>
    </row>
    <row r="33" spans="1:22" x14ac:dyDescent="0.2">
      <c r="A33" s="171"/>
      <c r="B33" s="266"/>
      <c r="C33" s="746"/>
      <c r="D33" s="747"/>
      <c r="E33" s="747"/>
      <c r="F33" s="748"/>
      <c r="G33" s="154"/>
      <c r="H33" s="165"/>
      <c r="I33" s="749" t="str">
        <f t="shared" si="0"/>
        <v xml:space="preserve"> </v>
      </c>
      <c r="J33" s="750"/>
      <c r="K33" s="749" t="str">
        <f t="shared" si="1"/>
        <v xml:space="preserve"> </v>
      </c>
      <c r="L33" s="750"/>
      <c r="M33" s="749" t="str">
        <f t="shared" si="3"/>
        <v xml:space="preserve"> </v>
      </c>
      <c r="N33" s="751"/>
      <c r="O33" s="752"/>
      <c r="P33" s="753"/>
      <c r="Q33" s="754"/>
      <c r="R33" s="748"/>
      <c r="S33" s="749">
        <f t="shared" si="2"/>
        <v>0</v>
      </c>
      <c r="T33" s="751"/>
      <c r="U33" s="735" t="str">
        <f t="shared" si="4"/>
        <v xml:space="preserve"> </v>
      </c>
      <c r="V33" s="736"/>
    </row>
    <row r="34" spans="1:22" x14ac:dyDescent="0.2">
      <c r="A34" s="171"/>
      <c r="B34" s="266"/>
      <c r="C34" s="746"/>
      <c r="D34" s="747"/>
      <c r="E34" s="747"/>
      <c r="F34" s="748"/>
      <c r="G34" s="154"/>
      <c r="H34" s="165"/>
      <c r="I34" s="749" t="str">
        <f t="shared" si="0"/>
        <v xml:space="preserve"> </v>
      </c>
      <c r="J34" s="750"/>
      <c r="K34" s="749" t="str">
        <f t="shared" si="1"/>
        <v xml:space="preserve"> </v>
      </c>
      <c r="L34" s="750"/>
      <c r="M34" s="749" t="str">
        <f t="shared" si="3"/>
        <v xml:space="preserve"> </v>
      </c>
      <c r="N34" s="751"/>
      <c r="O34" s="752"/>
      <c r="P34" s="753"/>
      <c r="Q34" s="754"/>
      <c r="R34" s="748"/>
      <c r="S34" s="749">
        <f t="shared" si="2"/>
        <v>0</v>
      </c>
      <c r="T34" s="751"/>
      <c r="U34" s="735" t="str">
        <f t="shared" si="4"/>
        <v xml:space="preserve"> </v>
      </c>
      <c r="V34" s="736"/>
    </row>
    <row r="35" spans="1:22" x14ac:dyDescent="0.2">
      <c r="A35" s="171"/>
      <c r="B35" s="266"/>
      <c r="C35" s="746"/>
      <c r="D35" s="747"/>
      <c r="E35" s="747"/>
      <c r="F35" s="748"/>
      <c r="G35" s="154"/>
      <c r="H35" s="165"/>
      <c r="I35" s="749" t="str">
        <f t="shared" si="0"/>
        <v xml:space="preserve"> </v>
      </c>
      <c r="J35" s="750"/>
      <c r="K35" s="749" t="str">
        <f t="shared" si="1"/>
        <v xml:space="preserve"> </v>
      </c>
      <c r="L35" s="750"/>
      <c r="M35" s="749" t="str">
        <f t="shared" si="3"/>
        <v xml:space="preserve"> </v>
      </c>
      <c r="N35" s="751"/>
      <c r="O35" s="752"/>
      <c r="P35" s="753"/>
      <c r="Q35" s="754"/>
      <c r="R35" s="748"/>
      <c r="S35" s="749">
        <f t="shared" si="2"/>
        <v>0</v>
      </c>
      <c r="T35" s="751"/>
      <c r="U35" s="735" t="str">
        <f t="shared" si="4"/>
        <v xml:space="preserve"> </v>
      </c>
      <c r="V35" s="736"/>
    </row>
    <row r="36" spans="1:22" x14ac:dyDescent="0.2">
      <c r="A36" s="171"/>
      <c r="B36" s="266"/>
      <c r="C36" s="746"/>
      <c r="D36" s="747"/>
      <c r="E36" s="747"/>
      <c r="F36" s="748"/>
      <c r="G36" s="154"/>
      <c r="H36" s="165"/>
      <c r="I36" s="749" t="str">
        <f t="shared" si="0"/>
        <v xml:space="preserve"> </v>
      </c>
      <c r="J36" s="750"/>
      <c r="K36" s="749" t="str">
        <f t="shared" si="1"/>
        <v xml:space="preserve"> </v>
      </c>
      <c r="L36" s="750"/>
      <c r="M36" s="749" t="str">
        <f t="shared" si="3"/>
        <v xml:space="preserve"> </v>
      </c>
      <c r="N36" s="751"/>
      <c r="O36" s="752"/>
      <c r="P36" s="753"/>
      <c r="Q36" s="754"/>
      <c r="R36" s="748"/>
      <c r="S36" s="749">
        <f t="shared" si="2"/>
        <v>0</v>
      </c>
      <c r="T36" s="751"/>
      <c r="U36" s="735" t="str">
        <f t="shared" si="4"/>
        <v xml:space="preserve"> </v>
      </c>
      <c r="V36" s="736"/>
    </row>
    <row r="37" spans="1:22" x14ac:dyDescent="0.2">
      <c r="A37" s="171"/>
      <c r="B37" s="266"/>
      <c r="C37" s="746"/>
      <c r="D37" s="747"/>
      <c r="E37" s="747"/>
      <c r="F37" s="748"/>
      <c r="G37" s="154"/>
      <c r="H37" s="165"/>
      <c r="I37" s="749" t="str">
        <f t="shared" si="0"/>
        <v xml:space="preserve"> </v>
      </c>
      <c r="J37" s="750"/>
      <c r="K37" s="749" t="str">
        <f t="shared" si="1"/>
        <v xml:space="preserve"> </v>
      </c>
      <c r="L37" s="750"/>
      <c r="M37" s="749" t="str">
        <f t="shared" si="3"/>
        <v xml:space="preserve"> </v>
      </c>
      <c r="N37" s="751"/>
      <c r="O37" s="752"/>
      <c r="P37" s="753"/>
      <c r="Q37" s="754"/>
      <c r="R37" s="748"/>
      <c r="S37" s="749">
        <f t="shared" si="2"/>
        <v>0</v>
      </c>
      <c r="T37" s="751"/>
      <c r="U37" s="735" t="str">
        <f t="shared" si="4"/>
        <v xml:space="preserve"> </v>
      </c>
      <c r="V37" s="736"/>
    </row>
    <row r="38" spans="1:22" x14ac:dyDescent="0.2">
      <c r="A38" s="171"/>
      <c r="B38" s="266"/>
      <c r="C38" s="746"/>
      <c r="D38" s="747"/>
      <c r="E38" s="747"/>
      <c r="F38" s="748"/>
      <c r="G38" s="154"/>
      <c r="H38" s="165"/>
      <c r="I38" s="749" t="str">
        <f t="shared" si="0"/>
        <v xml:space="preserve"> </v>
      </c>
      <c r="J38" s="750"/>
      <c r="K38" s="749" t="str">
        <f t="shared" si="1"/>
        <v xml:space="preserve"> </v>
      </c>
      <c r="L38" s="750"/>
      <c r="M38" s="749" t="str">
        <f t="shared" si="3"/>
        <v xml:space="preserve"> </v>
      </c>
      <c r="N38" s="751"/>
      <c r="O38" s="752"/>
      <c r="P38" s="753"/>
      <c r="Q38" s="754"/>
      <c r="R38" s="748"/>
      <c r="S38" s="749">
        <f t="shared" si="2"/>
        <v>0</v>
      </c>
      <c r="T38" s="751"/>
      <c r="U38" s="735" t="str">
        <f t="shared" si="4"/>
        <v xml:space="preserve"> </v>
      </c>
      <c r="V38" s="736"/>
    </row>
    <row r="39" spans="1:22" x14ac:dyDescent="0.2">
      <c r="A39" s="171"/>
      <c r="B39" s="266"/>
      <c r="C39" s="746"/>
      <c r="D39" s="747"/>
      <c r="E39" s="747"/>
      <c r="F39" s="748"/>
      <c r="G39" s="154"/>
      <c r="H39" s="165"/>
      <c r="I39" s="749" t="str">
        <f t="shared" si="0"/>
        <v xml:space="preserve"> </v>
      </c>
      <c r="J39" s="750"/>
      <c r="K39" s="749" t="str">
        <f t="shared" si="1"/>
        <v xml:space="preserve"> </v>
      </c>
      <c r="L39" s="750"/>
      <c r="M39" s="749" t="str">
        <f t="shared" si="3"/>
        <v xml:space="preserve"> </v>
      </c>
      <c r="N39" s="751"/>
      <c r="O39" s="752"/>
      <c r="P39" s="753"/>
      <c r="Q39" s="754"/>
      <c r="R39" s="748"/>
      <c r="S39" s="749">
        <f t="shared" si="2"/>
        <v>0</v>
      </c>
      <c r="T39" s="751"/>
      <c r="U39" s="735" t="str">
        <f t="shared" si="4"/>
        <v xml:space="preserve"> </v>
      </c>
      <c r="V39" s="736"/>
    </row>
    <row r="40" spans="1:22" x14ac:dyDescent="0.2">
      <c r="A40" s="172"/>
      <c r="B40" s="267"/>
      <c r="C40" s="737"/>
      <c r="D40" s="738"/>
      <c r="E40" s="738"/>
      <c r="F40" s="739"/>
      <c r="G40" s="155"/>
      <c r="H40" s="166"/>
      <c r="I40" s="740" t="str">
        <f t="shared" si="0"/>
        <v xml:space="preserve"> </v>
      </c>
      <c r="J40" s="741"/>
      <c r="K40" s="740" t="str">
        <f t="shared" si="1"/>
        <v xml:space="preserve"> </v>
      </c>
      <c r="L40" s="741"/>
      <c r="M40" s="740" t="str">
        <f t="shared" si="3"/>
        <v xml:space="preserve"> </v>
      </c>
      <c r="N40" s="742"/>
      <c r="O40" s="743"/>
      <c r="P40" s="744"/>
      <c r="Q40" s="745"/>
      <c r="R40" s="739"/>
      <c r="S40" s="740">
        <f t="shared" si="2"/>
        <v>0</v>
      </c>
      <c r="T40" s="742"/>
      <c r="U40" s="735" t="str">
        <f t="shared" si="4"/>
        <v xml:space="preserve"> </v>
      </c>
      <c r="V40" s="736"/>
    </row>
    <row r="41" spans="1:22" ht="15.75" thickBot="1" x14ac:dyDescent="0.25">
      <c r="A41" s="173"/>
      <c r="B41" s="268"/>
      <c r="C41" s="732"/>
      <c r="D41" s="733"/>
      <c r="E41" s="733"/>
      <c r="F41" s="727"/>
      <c r="G41" s="156"/>
      <c r="H41" s="167"/>
      <c r="I41" s="728" t="str">
        <f t="shared" si="0"/>
        <v xml:space="preserve"> </v>
      </c>
      <c r="J41" s="734"/>
      <c r="K41" s="728" t="str">
        <f t="shared" si="1"/>
        <v xml:space="preserve"> </v>
      </c>
      <c r="L41" s="734"/>
      <c r="M41" s="728" t="str">
        <f t="shared" si="3"/>
        <v xml:space="preserve"> </v>
      </c>
      <c r="N41" s="729"/>
      <c r="O41" s="724"/>
      <c r="P41" s="725"/>
      <c r="Q41" s="726"/>
      <c r="R41" s="727"/>
      <c r="S41" s="728">
        <f t="shared" si="2"/>
        <v>0</v>
      </c>
      <c r="T41" s="729"/>
      <c r="U41" s="730" t="str">
        <f>IF(G41=0," ",M41+S41)</f>
        <v xml:space="preserve"> </v>
      </c>
      <c r="V41" s="731"/>
    </row>
    <row r="42" spans="1:22" ht="16.5" thickTop="1" thickBot="1" x14ac:dyDescent="0.25">
      <c r="A42" s="720" t="s">
        <v>96</v>
      </c>
      <c r="B42" s="721"/>
      <c r="C42" s="721"/>
      <c r="D42" s="721"/>
      <c r="E42" s="721"/>
      <c r="F42" s="721"/>
      <c r="G42" s="721"/>
      <c r="H42" s="138"/>
      <c r="I42" s="138"/>
      <c r="J42" s="138"/>
      <c r="K42" s="718" t="s">
        <v>245</v>
      </c>
      <c r="L42" s="718"/>
      <c r="M42" s="718"/>
      <c r="N42" s="718"/>
      <c r="O42" s="718"/>
      <c r="P42" s="718"/>
      <c r="Q42" s="718"/>
      <c r="R42" s="718"/>
      <c r="S42" s="718"/>
      <c r="T42" s="719"/>
      <c r="U42" s="722">
        <f>SUM(U29:U41)</f>
        <v>0</v>
      </c>
      <c r="V42" s="723"/>
    </row>
    <row r="43" spans="1:22" ht="15.75" thickTop="1" x14ac:dyDescent="0.2">
      <c r="A43" s="113" t="s">
        <v>278</v>
      </c>
      <c r="B43" s="7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11" t="s">
        <v>270</v>
      </c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</sheetData>
  <sheetProtection password="808C" sheet="1" objects="1" scenarios="1"/>
  <mergeCells count="124">
    <mergeCell ref="U6:V6"/>
    <mergeCell ref="D8:K8"/>
    <mergeCell ref="D9:K9"/>
    <mergeCell ref="D10:K10"/>
    <mergeCell ref="M8:O8"/>
    <mergeCell ref="D11:K11"/>
    <mergeCell ref="M14:V14"/>
    <mergeCell ref="M15:V15"/>
    <mergeCell ref="M16:V16"/>
    <mergeCell ref="N13:V13"/>
    <mergeCell ref="M17:V17"/>
    <mergeCell ref="M24:N24"/>
    <mergeCell ref="M25:N25"/>
    <mergeCell ref="M26:N26"/>
    <mergeCell ref="U24:V24"/>
    <mergeCell ref="M27:N27"/>
    <mergeCell ref="C29:F29"/>
    <mergeCell ref="I29:J29"/>
    <mergeCell ref="K29:L29"/>
    <mergeCell ref="M29:N29"/>
    <mergeCell ref="K27:L27"/>
    <mergeCell ref="O29:P29"/>
    <mergeCell ref="Q29:R29"/>
    <mergeCell ref="S29:T29"/>
    <mergeCell ref="U29:V29"/>
    <mergeCell ref="C30:F30"/>
    <mergeCell ref="I30:J30"/>
    <mergeCell ref="K30:L30"/>
    <mergeCell ref="M30:N30"/>
    <mergeCell ref="O30:P30"/>
    <mergeCell ref="Q30:R30"/>
    <mergeCell ref="S30:T30"/>
    <mergeCell ref="U30:V30"/>
    <mergeCell ref="C31:F31"/>
    <mergeCell ref="I31:J31"/>
    <mergeCell ref="K31:L31"/>
    <mergeCell ref="M31:N31"/>
    <mergeCell ref="O31:P31"/>
    <mergeCell ref="Q31:R31"/>
    <mergeCell ref="S31:T31"/>
    <mergeCell ref="U31:V31"/>
    <mergeCell ref="C32:F32"/>
    <mergeCell ref="I32:J32"/>
    <mergeCell ref="K32:L32"/>
    <mergeCell ref="M32:N32"/>
    <mergeCell ref="O32:P32"/>
    <mergeCell ref="Q32:R32"/>
    <mergeCell ref="S32:T32"/>
    <mergeCell ref="U32:V32"/>
    <mergeCell ref="C33:F33"/>
    <mergeCell ref="I33:J33"/>
    <mergeCell ref="K33:L33"/>
    <mergeCell ref="M33:N33"/>
    <mergeCell ref="O33:P33"/>
    <mergeCell ref="Q33:R33"/>
    <mergeCell ref="S33:T33"/>
    <mergeCell ref="U33:V33"/>
    <mergeCell ref="C34:F34"/>
    <mergeCell ref="I34:J34"/>
    <mergeCell ref="K34:L34"/>
    <mergeCell ref="M34:N34"/>
    <mergeCell ref="O34:P34"/>
    <mergeCell ref="Q34:R34"/>
    <mergeCell ref="S34:T34"/>
    <mergeCell ref="U34:V34"/>
    <mergeCell ref="C35:F35"/>
    <mergeCell ref="I35:J35"/>
    <mergeCell ref="K35:L35"/>
    <mergeCell ref="M35:N35"/>
    <mergeCell ref="O35:P35"/>
    <mergeCell ref="Q35:R35"/>
    <mergeCell ref="S35:T35"/>
    <mergeCell ref="U35:V35"/>
    <mergeCell ref="C36:F36"/>
    <mergeCell ref="I36:J36"/>
    <mergeCell ref="K36:L36"/>
    <mergeCell ref="M36:N36"/>
    <mergeCell ref="O36:P36"/>
    <mergeCell ref="Q36:R36"/>
    <mergeCell ref="S36:T36"/>
    <mergeCell ref="U36:V36"/>
    <mergeCell ref="C37:F37"/>
    <mergeCell ref="I37:J37"/>
    <mergeCell ref="K37:L37"/>
    <mergeCell ref="M37:N37"/>
    <mergeCell ref="O37:P37"/>
    <mergeCell ref="Q37:R37"/>
    <mergeCell ref="S37:T37"/>
    <mergeCell ref="U37:V37"/>
    <mergeCell ref="C38:F38"/>
    <mergeCell ref="I38:J38"/>
    <mergeCell ref="K38:L38"/>
    <mergeCell ref="M38:N38"/>
    <mergeCell ref="O38:P38"/>
    <mergeCell ref="Q38:R38"/>
    <mergeCell ref="S38:T38"/>
    <mergeCell ref="U38:V38"/>
    <mergeCell ref="C39:F39"/>
    <mergeCell ref="I39:J39"/>
    <mergeCell ref="K39:L39"/>
    <mergeCell ref="M39:N39"/>
    <mergeCell ref="O39:P39"/>
    <mergeCell ref="Q39:R39"/>
    <mergeCell ref="S39:T39"/>
    <mergeCell ref="U39:V39"/>
    <mergeCell ref="U40:V40"/>
    <mergeCell ref="C40:F40"/>
    <mergeCell ref="I40:J40"/>
    <mergeCell ref="K40:L40"/>
    <mergeCell ref="M40:N40"/>
    <mergeCell ref="M41:N41"/>
    <mergeCell ref="O40:P40"/>
    <mergeCell ref="Q40:R40"/>
    <mergeCell ref="S40:T40"/>
    <mergeCell ref="K42:T42"/>
    <mergeCell ref="A42:G42"/>
    <mergeCell ref="U42:V42"/>
    <mergeCell ref="O41:P41"/>
    <mergeCell ref="Q41:R41"/>
    <mergeCell ref="S41:T41"/>
    <mergeCell ref="U41:V41"/>
    <mergeCell ref="C41:F41"/>
    <mergeCell ref="I41:J41"/>
    <mergeCell ref="K41:L41"/>
  </mergeCells>
  <phoneticPr fontId="9" type="noConversion"/>
  <printOptions horizontalCentered="1" verticalCentered="1"/>
  <pageMargins left="0.2" right="0.2" top="0" bottom="0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BDC 121W</vt:lpstr>
      <vt:lpstr>BDC 122W-A</vt:lpstr>
      <vt:lpstr>BDC 122W-B</vt:lpstr>
      <vt:lpstr>BDC 122W-C</vt:lpstr>
      <vt:lpstr>BDC 122W-D</vt:lpstr>
      <vt:lpstr>BDC 123W</vt:lpstr>
      <vt:lpstr>BDC 123W.1</vt:lpstr>
      <vt:lpstr>BDC 123W.2</vt:lpstr>
      <vt:lpstr>BDC 124W</vt:lpstr>
      <vt:lpstr>BDC 124W.1</vt:lpstr>
      <vt:lpstr>BDC 125</vt:lpstr>
      <vt:lpstr>BDC 126W</vt:lpstr>
      <vt:lpstr>BDC 126W.1</vt:lpstr>
      <vt:lpstr>'BDC 121W'!Print_Area</vt:lpstr>
      <vt:lpstr>'BDC 122W-A'!Print_Area</vt:lpstr>
      <vt:lpstr>'BDC 122W-B'!Print_Area</vt:lpstr>
      <vt:lpstr>'BDC 122W-C'!Print_Area</vt:lpstr>
      <vt:lpstr>'BDC 122W-D'!Print_Area</vt:lpstr>
      <vt:lpstr>'BDC 123W'!Print_Area</vt:lpstr>
      <vt:lpstr>'BDC 123W.1'!Print_Area</vt:lpstr>
      <vt:lpstr>'BDC 123W.2'!Print_Area</vt:lpstr>
      <vt:lpstr>'BDC 124W'!Print_Area</vt:lpstr>
      <vt:lpstr>'BDC 124W.1'!Print_Area</vt:lpstr>
      <vt:lpstr>'BDC 125'!Print_Area</vt:lpstr>
      <vt:lpstr>'BDC 126W'!Print_Area</vt:lpstr>
      <vt:lpstr>'BDC 126W.1'!Print_Area</vt:lpstr>
    </vt:vector>
  </TitlesOfParts>
  <Company>NYS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Karr, Christine (OGS)</dc:creator>
  <cp:lastModifiedBy>Karr, Christine (OGS)</cp:lastModifiedBy>
  <cp:lastPrinted>2015-03-12T18:58:41Z</cp:lastPrinted>
  <dcterms:created xsi:type="dcterms:W3CDTF">1997-12-02T00:02:19Z</dcterms:created>
  <dcterms:modified xsi:type="dcterms:W3CDTF">2017-08-07T14:22:30Z</dcterms:modified>
</cp:coreProperties>
</file>