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mc:AlternateContent xmlns:mc="http://schemas.openxmlformats.org/markup-compatibility/2006">
    <mc:Choice Requires="x15">
      <x15ac:absPath xmlns:x15ac="http://schemas.microsoft.com/office/spreadsheetml/2010/11/ac" url="V:\ProcurementServices\PSTm01(Gardner)\Fuels\05602-23236 Diesel\FPR\02Procurement\02_RfpIfb\"/>
    </mc:Choice>
  </mc:AlternateContent>
  <xr:revisionPtr revIDLastSave="0" documentId="13_ncr:1_{CBCDDCE5-685D-4D5A-958B-725306F364EB}" xr6:coauthVersionLast="45" xr6:coauthVersionMax="45" xr10:uidLastSave="{00000000-0000-0000-0000-000000000000}"/>
  <workbookProtection workbookAlgorithmName="SHA-512" workbookHashValue="Ifu4VnqAg71Ul2i4wwnlUxDMVccbSuJ/wWEC7jxMIaqs/IKv1HA8Qox+xmefusOxClpTJF0F/lv3fIzEOdA1cQ==" workbookSaltValue="imYAS9K8XGi2hNVwhKRtsA==" workbookSpinCount="100000" lockStructure="1"/>
  <bookViews>
    <workbookView xWindow="-120" yWindow="-120" windowWidth="20730" windowHeight="11160" tabRatio="651" xr2:uid="{00000000-000D-0000-FFFF-FFFF00000000}"/>
  </bookViews>
  <sheets>
    <sheet name="Instructions " sheetId="8" r:id="rId1"/>
    <sheet name="OPIS Posting Location Pricing" sheetId="15" r:id="rId2"/>
    <sheet name="Bid Price Submittal Sheet" sheetId="12" r:id="rId3"/>
  </sheets>
  <definedNames>
    <definedName name="_xlnm._FilterDatabase" localSheetId="2" hidden="1">'Bid Price Submittal Sheet'!$A$7:$H$197</definedName>
    <definedName name="_xlnm.Print_Area" localSheetId="2">'Bid Price Submittal Sheet'!$A$1:$I$244</definedName>
    <definedName name="_xlnm.Print_Area" localSheetId="0">'Instructions '!$A$1:$G$27</definedName>
    <definedName name="_xlnm.Print_Area" localSheetId="1">'OPIS Posting Location Pricing'!$A$1:$G$32</definedName>
    <definedName name="_xlnm.Print_Titles" localSheetId="2">'Bid Price Submittal Sheet'!$7:$7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2" i="12" l="1"/>
  <c r="H82" i="12" s="1"/>
  <c r="G242" i="12" l="1"/>
  <c r="H242" i="12" s="1"/>
  <c r="G218" i="12"/>
  <c r="H218" i="12" s="1"/>
  <c r="G217" i="12"/>
  <c r="H217" i="12" s="1"/>
  <c r="G141" i="12"/>
  <c r="H141" i="12" s="1"/>
  <c r="G132" i="12"/>
  <c r="H132" i="12" s="1"/>
  <c r="G117" i="12"/>
  <c r="H117" i="12" s="1"/>
  <c r="G105" i="12"/>
  <c r="H105" i="12" s="1"/>
  <c r="G95" i="12"/>
  <c r="H95" i="12" s="1"/>
  <c r="G70" i="12" l="1"/>
  <c r="H70" i="12" s="1"/>
  <c r="G62" i="12"/>
  <c r="H62" i="12" s="1"/>
  <c r="G32" i="12"/>
  <c r="H32" i="12" s="1"/>
  <c r="G10" i="12"/>
  <c r="H10" i="12" s="1"/>
  <c r="G243" i="12" l="1"/>
  <c r="H243" i="12" s="1"/>
  <c r="G241" i="12"/>
  <c r="H241" i="12" s="1"/>
  <c r="G239" i="12"/>
  <c r="H239" i="12" s="1"/>
  <c r="G238" i="12"/>
  <c r="H238" i="12" s="1"/>
  <c r="G236" i="12"/>
  <c r="H236" i="12" s="1"/>
  <c r="G235" i="12"/>
  <c r="H235" i="12" s="1"/>
  <c r="G234" i="12"/>
  <c r="H234" i="12" s="1"/>
  <c r="G233" i="12"/>
  <c r="H233" i="12" s="1"/>
  <c r="G232" i="12"/>
  <c r="H232" i="12" s="1"/>
  <c r="G230" i="12"/>
  <c r="H230" i="12" s="1"/>
  <c r="G229" i="12"/>
  <c r="H229" i="12" s="1"/>
  <c r="G228" i="12"/>
  <c r="H228" i="12" s="1"/>
  <c r="G226" i="12"/>
  <c r="H226" i="12" s="1"/>
  <c r="G225" i="12"/>
  <c r="H225" i="12" s="1"/>
  <c r="G224" i="12"/>
  <c r="H224" i="12" s="1"/>
  <c r="G222" i="12"/>
  <c r="H222" i="12" s="1"/>
  <c r="G221" i="12"/>
  <c r="H221" i="12" s="1"/>
  <c r="G220" i="12"/>
  <c r="H220" i="12" s="1"/>
  <c r="G216" i="12"/>
  <c r="H216" i="12" s="1"/>
  <c r="G215" i="12"/>
  <c r="H215" i="12" s="1"/>
  <c r="G213" i="12"/>
  <c r="H213" i="12" s="1"/>
  <c r="G212" i="12"/>
  <c r="H212" i="12" s="1"/>
  <c r="G211" i="12"/>
  <c r="H211" i="12" s="1"/>
  <c r="G209" i="12"/>
  <c r="H209" i="12" s="1"/>
  <c r="G208" i="12"/>
  <c r="H208" i="12" s="1"/>
  <c r="G206" i="12"/>
  <c r="H206" i="12" s="1"/>
  <c r="G205" i="12"/>
  <c r="H205" i="12" s="1"/>
  <c r="G204" i="12"/>
  <c r="H204" i="12" s="1"/>
  <c r="G203" i="12"/>
  <c r="H203" i="12" s="1"/>
  <c r="G201" i="12"/>
  <c r="H201" i="12" s="1"/>
  <c r="G200" i="12"/>
  <c r="H200" i="12" s="1"/>
  <c r="G199" i="12"/>
  <c r="H199" i="12" s="1"/>
  <c r="G197" i="12"/>
  <c r="H197" i="12" s="1"/>
  <c r="G196" i="12"/>
  <c r="H196" i="12" s="1"/>
  <c r="G195" i="12"/>
  <c r="H195" i="12" s="1"/>
  <c r="G193" i="12"/>
  <c r="H193" i="12" s="1"/>
  <c r="G192" i="12"/>
  <c r="H192" i="12" s="1"/>
  <c r="G191" i="12"/>
  <c r="H191" i="12" s="1"/>
  <c r="G189" i="12"/>
  <c r="H189" i="12" s="1"/>
  <c r="G188" i="12"/>
  <c r="H188" i="12" s="1"/>
  <c r="G187" i="12"/>
  <c r="H187" i="12" s="1"/>
  <c r="G185" i="12"/>
  <c r="H185" i="12" s="1"/>
  <c r="G184" i="12"/>
  <c r="H184" i="12" s="1"/>
  <c r="G182" i="12"/>
  <c r="H182" i="12" s="1"/>
  <c r="G181" i="12"/>
  <c r="H181" i="12" s="1"/>
  <c r="G180" i="12"/>
  <c r="H180" i="12" s="1"/>
  <c r="G178" i="12"/>
  <c r="H178" i="12" s="1"/>
  <c r="G177" i="12"/>
  <c r="H177" i="12" s="1"/>
  <c r="G176" i="12"/>
  <c r="H176" i="12" s="1"/>
  <c r="G174" i="12"/>
  <c r="H174" i="12" s="1"/>
  <c r="G173" i="12"/>
  <c r="H173" i="12" s="1"/>
  <c r="G172" i="12"/>
  <c r="H172" i="12" s="1"/>
  <c r="G170" i="12"/>
  <c r="H170" i="12" s="1"/>
  <c r="G169" i="12"/>
  <c r="H169" i="12" s="1"/>
  <c r="G168" i="12"/>
  <c r="H168" i="12" s="1"/>
  <c r="G167" i="12"/>
  <c r="H167" i="12" s="1"/>
  <c r="G165" i="12"/>
  <c r="H165" i="12" s="1"/>
  <c r="G163" i="12"/>
  <c r="H163" i="12" s="1"/>
  <c r="G162" i="12"/>
  <c r="H162" i="12" s="1"/>
  <c r="G161" i="12"/>
  <c r="H161" i="12" s="1"/>
  <c r="G160" i="12"/>
  <c r="H160" i="12" s="1"/>
  <c r="G158" i="12"/>
  <c r="H158" i="12" s="1"/>
  <c r="G156" i="12"/>
  <c r="H156" i="12" s="1"/>
  <c r="G155" i="12"/>
  <c r="H155" i="12" s="1"/>
  <c r="G154" i="12"/>
  <c r="H154" i="12" s="1"/>
  <c r="G152" i="12"/>
  <c r="H152" i="12" s="1"/>
  <c r="G151" i="12"/>
  <c r="H151" i="12" s="1"/>
  <c r="G149" i="12"/>
  <c r="H149" i="12" s="1"/>
  <c r="G148" i="12"/>
  <c r="H148" i="12" s="1"/>
  <c r="G147" i="12"/>
  <c r="H147" i="12" s="1"/>
  <c r="G145" i="12"/>
  <c r="H145" i="12" s="1"/>
  <c r="G144" i="12"/>
  <c r="H144" i="12" s="1"/>
  <c r="G142" i="12"/>
  <c r="H142" i="12" s="1"/>
  <c r="G140" i="12"/>
  <c r="H140" i="12" s="1"/>
  <c r="G139" i="12"/>
  <c r="H139" i="12" s="1"/>
  <c r="G137" i="12"/>
  <c r="H137" i="12" s="1"/>
  <c r="G136" i="12"/>
  <c r="H136" i="12" s="1"/>
  <c r="G135" i="12"/>
  <c r="H135" i="12" s="1"/>
  <c r="G133" i="12"/>
  <c r="H133" i="12" s="1"/>
  <c r="G131" i="12"/>
  <c r="H131" i="12" s="1"/>
  <c r="G130" i="12"/>
  <c r="H130" i="12" s="1"/>
  <c r="G128" i="12"/>
  <c r="H128" i="12" s="1"/>
  <c r="G127" i="12"/>
  <c r="H127" i="12" s="1"/>
  <c r="G126" i="12"/>
  <c r="H126" i="12" s="1"/>
  <c r="G124" i="12"/>
  <c r="H124" i="12" s="1"/>
  <c r="G123" i="12"/>
  <c r="H123" i="12" s="1"/>
  <c r="G122" i="12"/>
  <c r="H122" i="12" s="1"/>
  <c r="G120" i="12"/>
  <c r="H120" i="12" s="1"/>
  <c r="G118" i="12"/>
  <c r="H118" i="12" s="1"/>
  <c r="G116" i="12"/>
  <c r="H116" i="12" s="1"/>
  <c r="G115" i="12"/>
  <c r="H115" i="12" s="1"/>
  <c r="G113" i="12"/>
  <c r="H113" i="12" s="1"/>
  <c r="G112" i="12"/>
  <c r="H112" i="12" s="1"/>
  <c r="G110" i="12"/>
  <c r="H110" i="12" s="1"/>
  <c r="G109" i="12"/>
  <c r="H109" i="12" s="1"/>
  <c r="G108" i="12"/>
  <c r="H108" i="12" s="1"/>
  <c r="G106" i="12"/>
  <c r="H106" i="12" s="1"/>
  <c r="G104" i="12"/>
  <c r="H104" i="12" s="1"/>
  <c r="G103" i="12"/>
  <c r="H103" i="12" s="1"/>
  <c r="G101" i="12"/>
  <c r="H101" i="12" s="1"/>
  <c r="G100" i="12"/>
  <c r="H100" i="12" s="1"/>
  <c r="G99" i="12"/>
  <c r="H99" i="12" s="1"/>
  <c r="G98" i="12"/>
  <c r="H98" i="12" s="1"/>
  <c r="G96" i="12"/>
  <c r="H96" i="12" s="1"/>
  <c r="G94" i="12"/>
  <c r="H94" i="12" s="1"/>
  <c r="G92" i="12"/>
  <c r="H92" i="12" s="1"/>
  <c r="G90" i="12"/>
  <c r="H90" i="12" s="1"/>
  <c r="G89" i="12"/>
  <c r="H89" i="12" s="1"/>
  <c r="G88" i="12"/>
  <c r="H88" i="12" s="1"/>
  <c r="G86" i="12"/>
  <c r="H86" i="12" s="1"/>
  <c r="G85" i="12"/>
  <c r="H85" i="12" s="1"/>
  <c r="G84" i="12"/>
  <c r="H84" i="12" s="1"/>
  <c r="G80" i="12"/>
  <c r="H80" i="12" s="1"/>
  <c r="G79" i="12"/>
  <c r="H79" i="12" s="1"/>
  <c r="G77" i="12"/>
  <c r="H77" i="12" s="1"/>
  <c r="G76" i="12"/>
  <c r="H76" i="12" s="1"/>
  <c r="G74" i="12"/>
  <c r="H74" i="12" s="1"/>
  <c r="G73" i="12"/>
  <c r="H73" i="12" s="1"/>
  <c r="G71" i="12"/>
  <c r="H71" i="12" s="1"/>
  <c r="G69" i="12"/>
  <c r="H69" i="12" s="1"/>
  <c r="G67" i="12"/>
  <c r="H67" i="12" s="1"/>
  <c r="G66" i="12"/>
  <c r="H66" i="12" s="1"/>
  <c r="G65" i="12"/>
  <c r="H65" i="12" s="1"/>
  <c r="G63" i="12"/>
  <c r="H63" i="12" s="1"/>
  <c r="G61" i="12"/>
  <c r="H61" i="12" s="1"/>
  <c r="G60" i="12"/>
  <c r="H60" i="12" s="1"/>
  <c r="G59" i="12"/>
  <c r="H59" i="12" s="1"/>
  <c r="G57" i="12"/>
  <c r="H57" i="12" s="1"/>
  <c r="G56" i="12"/>
  <c r="H56" i="12" s="1"/>
  <c r="G55" i="12"/>
  <c r="H55" i="12" s="1"/>
  <c r="G53" i="12"/>
  <c r="H53" i="12" s="1"/>
  <c r="G52" i="12"/>
  <c r="H52" i="12" s="1"/>
  <c r="G50" i="12"/>
  <c r="H50" i="12" s="1"/>
  <c r="G49" i="12"/>
  <c r="H49" i="12" s="1"/>
  <c r="G47" i="12"/>
  <c r="H47" i="12" s="1"/>
  <c r="G46" i="12"/>
  <c r="H46" i="12" s="1"/>
  <c r="G44" i="12"/>
  <c r="H44" i="12" s="1"/>
  <c r="G43" i="12"/>
  <c r="H43" i="12" s="1"/>
  <c r="G42" i="12"/>
  <c r="H42" i="12" s="1"/>
  <c r="G40" i="12"/>
  <c r="H40" i="12" s="1"/>
  <c r="G39" i="12"/>
  <c r="H39" i="12" s="1"/>
  <c r="G37" i="12"/>
  <c r="H37" i="12" s="1"/>
  <c r="G36" i="12"/>
  <c r="H36" i="12" s="1"/>
  <c r="G35" i="12"/>
  <c r="H35" i="12" s="1"/>
  <c r="G33" i="12"/>
  <c r="H33" i="12" s="1"/>
  <c r="G31" i="12"/>
  <c r="H31" i="12" s="1"/>
  <c r="G30" i="12"/>
  <c r="H30" i="12" s="1"/>
  <c r="G28" i="12"/>
  <c r="H28" i="12" s="1"/>
  <c r="G27" i="12"/>
  <c r="H27" i="12" s="1"/>
  <c r="G25" i="12"/>
  <c r="H25" i="12" s="1"/>
  <c r="G24" i="12"/>
  <c r="H24" i="12" s="1"/>
  <c r="G23" i="12"/>
  <c r="H23" i="12" s="1"/>
  <c r="G21" i="12"/>
  <c r="H21" i="12" s="1"/>
  <c r="G20" i="12"/>
  <c r="H20" i="12" s="1"/>
  <c r="G19" i="12"/>
  <c r="H19" i="12" s="1"/>
  <c r="G17" i="12"/>
  <c r="H17" i="12" s="1"/>
  <c r="G15" i="12"/>
  <c r="H15" i="12" s="1"/>
  <c r="G14" i="12"/>
  <c r="H14" i="12" s="1"/>
  <c r="G13" i="12"/>
  <c r="H13" i="12" s="1"/>
  <c r="G11" i="12"/>
  <c r="H11" i="12" s="1"/>
  <c r="G14" i="15" l="1"/>
  <c r="G15" i="15"/>
  <c r="G13" i="15"/>
  <c r="G10" i="15"/>
  <c r="G11" i="15"/>
  <c r="G9" i="15"/>
  <c r="F14" i="15"/>
  <c r="F15" i="15"/>
  <c r="F13" i="15"/>
  <c r="F10" i="15"/>
  <c r="F11" i="15"/>
  <c r="F9" i="15"/>
  <c r="E14" i="15"/>
  <c r="E15" i="15"/>
  <c r="E13" i="15"/>
  <c r="E10" i="15"/>
  <c r="E11" i="15"/>
  <c r="E9" i="15"/>
  <c r="G9" i="12" l="1"/>
  <c r="H9" i="12" l="1"/>
</calcChain>
</file>

<file path=xl/sharedStrings.xml><?xml version="1.0" encoding="utf-8"?>
<sst xmlns="http://schemas.openxmlformats.org/spreadsheetml/2006/main" count="379" uniqueCount="139">
  <si>
    <t>County</t>
  </si>
  <si>
    <t>Item Number</t>
  </si>
  <si>
    <t>Fuel Type</t>
  </si>
  <si>
    <t>Albany</t>
  </si>
  <si>
    <t>Livingston</t>
  </si>
  <si>
    <t>Rensselaer</t>
  </si>
  <si>
    <t>Saratoga</t>
  </si>
  <si>
    <t>Steuben</t>
  </si>
  <si>
    <t>Richmond</t>
  </si>
  <si>
    <t xml:space="preserve"> </t>
  </si>
  <si>
    <t>Instructions</t>
  </si>
  <si>
    <t>Bid Price Submittal Sheet Tab</t>
  </si>
  <si>
    <t xml:space="preserve">The following details the tabs within this workbook.  </t>
  </si>
  <si>
    <t>Attachment 1</t>
  </si>
  <si>
    <t xml:space="preserve">Column A </t>
  </si>
  <si>
    <t xml:space="preserve">Column B </t>
  </si>
  <si>
    <t xml:space="preserve">Column D </t>
  </si>
  <si>
    <t xml:space="preserve">Column C </t>
  </si>
  <si>
    <t xml:space="preserve">Column E </t>
  </si>
  <si>
    <t xml:space="preserve">Column F </t>
  </si>
  <si>
    <t xml:space="preserve">Column G </t>
  </si>
  <si>
    <t xml:space="preserve">Column H </t>
  </si>
  <si>
    <t>TAB 3</t>
  </si>
  <si>
    <t>TAB 2</t>
  </si>
  <si>
    <t>TAB 1</t>
  </si>
  <si>
    <t>Combined Bid Price</t>
  </si>
  <si>
    <t>ULSD 2D BIO (B5)</t>
  </si>
  <si>
    <t>ULSD 2D BIO (B10)</t>
  </si>
  <si>
    <t>ULSD 2D Regular</t>
  </si>
  <si>
    <t>Qty Based on Filed Requirements for 12 Months (Volume)</t>
  </si>
  <si>
    <t>ULSD 2D Premium</t>
  </si>
  <si>
    <t>Total Bid Price         (See Method of Award)</t>
  </si>
  <si>
    <t xml:space="preserve">Column I </t>
  </si>
  <si>
    <t>is the calculated combined bid price, with 2D being twice the weight of 1D and truncated to four (4) decimal places.</t>
  </si>
  <si>
    <t>lists the item number being bid.</t>
  </si>
  <si>
    <t xml:space="preserve">is the fuel type. </t>
  </si>
  <si>
    <t>is county that the item is being bid.</t>
  </si>
  <si>
    <t>is the estimated fuel type volume filed in the delivery schedule for that county.</t>
  </si>
  <si>
    <t>N/A</t>
  </si>
  <si>
    <t>Posting Location</t>
  </si>
  <si>
    <t>KEROSENE (1D)</t>
  </si>
  <si>
    <t>ULS DIESEL (2D)</t>
  </si>
  <si>
    <t>Albany, NY</t>
  </si>
  <si>
    <t>Buffalo, NY</t>
  </si>
  <si>
    <t>Long Island, NY</t>
  </si>
  <si>
    <t>Newburgh, NY</t>
  </si>
  <si>
    <t>Syracuse, NY</t>
  </si>
  <si>
    <t>Utica, NY</t>
  </si>
  <si>
    <t>Soy Price</t>
  </si>
  <si>
    <t>Newark, NJ (kerosene)</t>
  </si>
  <si>
    <t>Established OPIS Posting Locations for Counties:</t>
  </si>
  <si>
    <t>OPIS Posting Location Pricing</t>
  </si>
  <si>
    <t>OPIS Posting Location Pricing Tab</t>
  </si>
  <si>
    <t xml:space="preserve">is the total bid price, dividing Column G by 3, and truncating to four (4) decimal places. </t>
  </si>
  <si>
    <t xml:space="preserve">States the base prices for Ultra Low Sulfur Kerosene (1D), Ultra Low Sulfur Diesel (2D), Biodiesel B5, Biodiesel B10, and Biodiesel B20 for each OPIS Posting Location listed, which will be the basis of price adjustments under any contracts awarded. </t>
  </si>
  <si>
    <t>Allegany</t>
  </si>
  <si>
    <t>Bronx</t>
  </si>
  <si>
    <t>Broome</t>
  </si>
  <si>
    <t>Cayuga</t>
  </si>
  <si>
    <t>Chautauqua</t>
  </si>
  <si>
    <t>Chemung</t>
  </si>
  <si>
    <t>Chenango</t>
  </si>
  <si>
    <t>Clinton</t>
  </si>
  <si>
    <t>Columbia</t>
  </si>
  <si>
    <t>Cortland</t>
  </si>
  <si>
    <t>Delaware</t>
  </si>
  <si>
    <t>Dutchess</t>
  </si>
  <si>
    <t>Erie</t>
  </si>
  <si>
    <t>ULSD 2D BIO (B20)</t>
  </si>
  <si>
    <t>Essex</t>
  </si>
  <si>
    <t>Franklin</t>
  </si>
  <si>
    <t>Fulton</t>
  </si>
  <si>
    <t>Genesee</t>
  </si>
  <si>
    <t>Greene</t>
  </si>
  <si>
    <t>Hamilton</t>
  </si>
  <si>
    <t>Herkimer</t>
  </si>
  <si>
    <t>Jefferson</t>
  </si>
  <si>
    <t>Kings</t>
  </si>
  <si>
    <t>Lewis</t>
  </si>
  <si>
    <t>Madison</t>
  </si>
  <si>
    <t>Monroe</t>
  </si>
  <si>
    <t>Montgomery</t>
  </si>
  <si>
    <t>Nassau</t>
  </si>
  <si>
    <t>New York</t>
  </si>
  <si>
    <t>Niagara</t>
  </si>
  <si>
    <t>Oneida</t>
  </si>
  <si>
    <t>Onondaga</t>
  </si>
  <si>
    <t>Ontario</t>
  </si>
  <si>
    <t>Orange</t>
  </si>
  <si>
    <t>Orleans</t>
  </si>
  <si>
    <t>Oswego</t>
  </si>
  <si>
    <t>Otsego</t>
  </si>
  <si>
    <t>Putnam</t>
  </si>
  <si>
    <t>Queens</t>
  </si>
  <si>
    <t>Rockland</t>
  </si>
  <si>
    <t>Schenectady</t>
  </si>
  <si>
    <t>Schoharie</t>
  </si>
  <si>
    <t>Schuyler</t>
  </si>
  <si>
    <t>Seneca</t>
  </si>
  <si>
    <t>Saint Lawrence</t>
  </si>
  <si>
    <t>Suffolk</t>
  </si>
  <si>
    <t>Sullivan</t>
  </si>
  <si>
    <t>Tioga</t>
  </si>
  <si>
    <t>Tompkins</t>
  </si>
  <si>
    <t>Ulster</t>
  </si>
  <si>
    <t>Warren</t>
  </si>
  <si>
    <t>Washington</t>
  </si>
  <si>
    <t>Westchester</t>
  </si>
  <si>
    <t>Wyoming</t>
  </si>
  <si>
    <t>Yates</t>
  </si>
  <si>
    <t>Cattaraugus</t>
  </si>
  <si>
    <t>Wayne</t>
  </si>
  <si>
    <t>Bidder:</t>
  </si>
  <si>
    <t>Buffalo</t>
  </si>
  <si>
    <t>Newburgh</t>
  </si>
  <si>
    <t>Syracuse</t>
  </si>
  <si>
    <t>Utica</t>
  </si>
  <si>
    <t>Long Island*</t>
  </si>
  <si>
    <t>B10 Biodiesel</t>
  </si>
  <si>
    <t xml:space="preserve">B20 Biodiesel </t>
  </si>
  <si>
    <t>B5 Biodiesel</t>
  </si>
  <si>
    <t>* The Newark, NJ posting location is utilized for the Kerosene low price for the counties listed under the Long Island Posting Location.</t>
  </si>
  <si>
    <t>St. Lawrence</t>
  </si>
  <si>
    <t>Group 05602 – Ultra Low Sulfur Diesel and Biodiesel Fuel (On-Road Use Only) (Statewide)</t>
  </si>
  <si>
    <t xml:space="preserve">Volume Discount Offered in $/gallon (for orders 5,500 gallons and greater) </t>
  </si>
  <si>
    <t>Total Price Per Gallon 1D</t>
  </si>
  <si>
    <t xml:space="preserve">Total Price Per Gallon 2D </t>
  </si>
  <si>
    <r>
      <t xml:space="preserve">is the discount offered for deliveries 5,500 gallons and </t>
    </r>
    <r>
      <rPr>
        <sz val="10"/>
        <rFont val="Arial"/>
        <family val="2"/>
      </rPr>
      <t>greater</t>
    </r>
    <r>
      <rPr>
        <sz val="10"/>
        <color theme="1"/>
        <rFont val="Arial"/>
        <family val="2"/>
      </rPr>
      <t xml:space="preserve"> ($ per gallon).</t>
    </r>
  </si>
  <si>
    <r>
      <t xml:space="preserve">is for bid price for 1D.  </t>
    </r>
    <r>
      <rPr>
        <b/>
        <sz val="10"/>
        <color theme="1"/>
        <rFont val="Arial"/>
        <family val="2"/>
      </rPr>
      <t xml:space="preserve">Bid price is to be entered in $/gallon to four (4) decimal places with all additional costs (mark up) included. </t>
    </r>
  </si>
  <si>
    <r>
      <t xml:space="preserve">is for bid price for 2D.  </t>
    </r>
    <r>
      <rPr>
        <b/>
        <sz val="10"/>
        <color theme="1"/>
        <rFont val="Arial"/>
        <family val="2"/>
      </rPr>
      <t xml:space="preserve">Bid price is to be entered in $/gallon to four (4) decimal places with all additional costs (mark up) included. </t>
    </r>
  </si>
  <si>
    <t>Commodity Pricing Acknowledgment:</t>
  </si>
  <si>
    <t>Bidder Entries required on Bid Price Submittal Sheet</t>
  </si>
  <si>
    <r>
      <t>2. In the</t>
    </r>
    <r>
      <rPr>
        <b/>
        <sz val="11"/>
        <color theme="1"/>
        <rFont val="Calibri"/>
        <family val="2"/>
        <scheme val="minor"/>
      </rPr>
      <t xml:space="preserve"> drop down in cell F5 (red)</t>
    </r>
    <r>
      <rPr>
        <sz val="11"/>
        <color theme="1"/>
        <rFont val="Calibri"/>
        <family val="2"/>
        <scheme val="minor"/>
      </rPr>
      <t>, select Bidder's acknowledgment of commodity priced bidding. 
    After acknowledging this is not a mark-up price, the items in the Bid Pricing Tab will be revealed.</t>
    </r>
  </si>
  <si>
    <r>
      <t xml:space="preserve">4. In </t>
    </r>
    <r>
      <rPr>
        <b/>
        <sz val="11"/>
        <color theme="1"/>
        <rFont val="Calibri"/>
        <family val="2"/>
        <scheme val="minor"/>
      </rPr>
      <t>Column F</t>
    </r>
    <r>
      <rPr>
        <sz val="11"/>
        <color theme="1"/>
        <rFont val="Calibri"/>
        <family val="2"/>
        <scheme val="minor"/>
      </rPr>
      <t xml:space="preserve"> - Enter Bid price for 2D </t>
    </r>
    <r>
      <rPr>
        <sz val="11"/>
        <color theme="1"/>
        <rFont val="Calibri"/>
        <family val="2"/>
        <scheme val="minor"/>
      </rPr>
      <t>as $/gallon to four (4) decimal places with all additional costs (mark up) included.</t>
    </r>
  </si>
  <si>
    <r>
      <t xml:space="preserve">3. In </t>
    </r>
    <r>
      <rPr>
        <b/>
        <sz val="11"/>
        <color theme="1"/>
        <rFont val="Calibri"/>
        <family val="2"/>
        <scheme val="minor"/>
      </rPr>
      <t>Column E</t>
    </r>
    <r>
      <rPr>
        <sz val="11"/>
        <color theme="1"/>
        <rFont val="Calibri"/>
        <family val="2"/>
        <scheme val="minor"/>
      </rPr>
      <t xml:space="preserve"> - Enter Bid price for 1D</t>
    </r>
    <r>
      <rPr>
        <sz val="11"/>
        <color theme="1"/>
        <rFont val="Calibri"/>
        <family val="2"/>
        <scheme val="minor"/>
      </rPr>
      <t xml:space="preserve"> as $/gallon to four (4) decimal places with all additional costs (mark up) included.</t>
    </r>
  </si>
  <si>
    <r>
      <t>5.</t>
    </r>
    <r>
      <rPr>
        <b/>
        <sz val="11"/>
        <color theme="1"/>
        <rFont val="Calibri"/>
        <family val="2"/>
        <scheme val="minor"/>
      </rPr>
      <t xml:space="preserve"> In Column I</t>
    </r>
    <r>
      <rPr>
        <sz val="11"/>
        <color theme="1"/>
        <rFont val="Calibri"/>
        <family val="2"/>
        <scheme val="minor"/>
      </rPr>
      <t xml:space="preserve"> - Enter discount offered for deliveries 5,500 gallons and greater as $ per gallon to four (4) decimal places.</t>
    </r>
  </si>
  <si>
    <t>Invitation For Bids # 23236</t>
  </si>
  <si>
    <r>
      <t xml:space="preserve">1. Enter Vendor Name in </t>
    </r>
    <r>
      <rPr>
        <b/>
        <sz val="11"/>
        <color theme="1"/>
        <rFont val="Calibri"/>
        <family val="2"/>
        <scheme val="minor"/>
      </rPr>
      <t>cell H3 (yellow)</t>
    </r>
    <r>
      <rPr>
        <sz val="11"/>
        <color theme="1"/>
        <rFont val="Calibri"/>
        <family val="2"/>
        <scheme val="minor"/>
      </rPr>
      <t xml:space="preserve"> on Bid Price Submittal Tab</t>
    </r>
  </si>
  <si>
    <r>
      <t xml:space="preserve">For information regarding OPIS posting locations and price revisions, please refer to Sections </t>
    </r>
    <r>
      <rPr>
        <sz val="10"/>
        <rFont val="Arial"/>
        <family val="2"/>
      </rPr>
      <t>6.4</t>
    </r>
    <r>
      <rPr>
        <sz val="10"/>
        <color theme="1"/>
        <rFont val="Arial"/>
        <family val="2"/>
      </rPr>
      <t>, "OPIS Posting Locations",</t>
    </r>
    <r>
      <rPr>
        <sz val="10"/>
        <rFont val="Arial"/>
        <family val="2"/>
      </rPr>
      <t xml:space="preserve"> 6.5</t>
    </r>
    <r>
      <rPr>
        <sz val="10"/>
        <color theme="1"/>
        <rFont val="Arial"/>
        <family val="2"/>
      </rPr>
      <t xml:space="preserve">, "Price Adjustments/Revisions", and </t>
    </r>
    <r>
      <rPr>
        <sz val="10"/>
        <rFont val="Arial"/>
        <family val="2"/>
      </rPr>
      <t xml:space="preserve">6.5.1, "Price Revisions for Biodiesel" of the Solicitation.  
The posted </t>
    </r>
    <r>
      <rPr>
        <b/>
        <sz val="10"/>
        <rFont val="Arial"/>
        <family val="2"/>
      </rPr>
      <t>low prices</t>
    </r>
    <r>
      <rPr>
        <sz val="10"/>
        <rFont val="Arial"/>
        <family val="2"/>
      </rPr>
      <t xml:space="preserve"> published on May 6, 2021 in OPIS's </t>
    </r>
    <r>
      <rPr>
        <i/>
        <sz val="10"/>
        <rFont val="Arial"/>
        <family val="2"/>
      </rPr>
      <t>Oil Price Daily</t>
    </r>
    <r>
      <rPr>
        <sz val="10"/>
        <rFont val="Arial"/>
        <family val="2"/>
      </rPr>
      <t xml:space="preserve"> for Ultra Low Sulfur Kerosene (1D) and Ultra Low Sulfur Diesel (2D) are shown in the table below by posting location. Also shown are the calculated base prices for B5, B10, and B20 Biodiesel, based on the appropriate percentages of the posted low price for Ultra Low Sulfur Diesel (2D) and the posted soybean oil price published in the Wall Street Journal on May 6, 2021 (Wednesday's cash price) converted to gallons.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</si>
</sst>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000"/>
    <numFmt numFmtId="166" formatCode="_(&quot;$&quot;* #,##0.0000_);_(&quot;$&quot;* \(#,##0.0000\);_(&quot;$&quot;* &quot;-&quot;????_);_(@_)"/>
    <numFmt numFmtId="167" formatCode="[$-409]mmmm\ d\,\ yyyy;@"/>
    <numFmt numFmtId="168" formatCode="#,##0.0000"/>
    <numFmt numFmtId="169" formatCode="_(&quot;$&quot;* #,##0.0000_);_(&quot;$&quot;* \(#,##0.0000\);_(&quot;$&quot;* &quot;-&quot;??_);_(@_)"/>
  </numFmts>
  <fonts count="16"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0"/>
      <color theme="1"/>
      <name val="Times New Roman"/>
      <family val="1"/>
    </font>
    <font>
      <b/>
      <sz val="11"/>
      <color theme="1"/>
      <name val="Arial"/>
      <family val="2"/>
    </font>
    <font>
      <b/>
      <sz val="11"/>
      <color indexed="8"/>
      <name val="Arial"/>
      <family val="2"/>
    </font>
    <font>
      <sz val="11"/>
      <color theme="1"/>
      <name val="Arial"/>
      <family val="2"/>
    </font>
    <font>
      <sz val="11"/>
      <color indexed="8"/>
      <name val="Arial"/>
      <family val="2"/>
    </font>
    <font>
      <b/>
      <sz val="10"/>
      <color theme="1"/>
      <name val="Arial"/>
      <family val="2"/>
    </font>
    <font>
      <sz val="10"/>
      <color theme="1"/>
      <name val="Arial"/>
      <family val="2"/>
    </font>
    <font>
      <b/>
      <sz val="11"/>
      <color theme="1"/>
      <name val="Calibri"/>
      <family val="2"/>
      <scheme val="minor"/>
    </font>
    <font>
      <sz val="10"/>
      <color theme="1"/>
      <name val="Calibri"/>
      <family val="2"/>
      <scheme val="minor"/>
    </font>
    <font>
      <sz val="10"/>
      <name val="Arial"/>
      <family val="2"/>
    </font>
    <font>
      <b/>
      <sz val="10"/>
      <name val="Arial"/>
      <family val="2"/>
    </font>
    <font>
      <i/>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3">
    <xf numFmtId="0" fontId="0" fillId="0" borderId="0" xfId="0"/>
    <xf numFmtId="0" fontId="0" fillId="0" borderId="0" xfId="0" applyAlignment="1" applyProtection="1">
      <alignment vertical="top" wrapText="1"/>
      <protection hidden="1"/>
    </xf>
    <xf numFmtId="0" fontId="0" fillId="0" borderId="0" xfId="0" applyAlignment="1">
      <alignment wrapText="1"/>
    </xf>
    <xf numFmtId="0" fontId="0" fillId="0" borderId="0" xfId="0"/>
    <xf numFmtId="0" fontId="0" fillId="0" borderId="0" xfId="0"/>
    <xf numFmtId="0" fontId="0" fillId="0" borderId="0" xfId="0" applyBorder="1"/>
    <xf numFmtId="0" fontId="0" fillId="0" borderId="0" xfId="0"/>
    <xf numFmtId="0" fontId="4" fillId="0" borderId="0" xfId="0" applyFont="1" applyBorder="1" applyAlignment="1">
      <alignment vertical="center" wrapText="1"/>
    </xf>
    <xf numFmtId="0" fontId="5" fillId="0" borderId="12" xfId="0" applyFont="1" applyBorder="1" applyAlignment="1" applyProtection="1">
      <alignment horizontal="center"/>
    </xf>
    <xf numFmtId="0" fontId="7" fillId="0" borderId="0" xfId="0" applyFont="1" applyAlignment="1" applyProtection="1">
      <alignment horizontal="center"/>
    </xf>
    <xf numFmtId="3" fontId="8" fillId="0" borderId="13" xfId="0" applyNumberFormat="1" applyFont="1" applyFill="1" applyBorder="1" applyAlignment="1" applyProtection="1">
      <alignment horizontal="right"/>
    </xf>
    <xf numFmtId="3" fontId="8" fillId="0" borderId="10" xfId="0" applyNumberFormat="1" applyFont="1" applyFill="1" applyBorder="1" applyAlignment="1" applyProtection="1">
      <alignment horizontal="right"/>
    </xf>
    <xf numFmtId="0" fontId="3" fillId="0" borderId="0" xfId="0" applyFont="1" applyFill="1" applyAlignment="1" applyProtection="1">
      <alignment horizontal="center"/>
    </xf>
    <xf numFmtId="0" fontId="2" fillId="0" borderId="0" xfId="0" applyFont="1" applyBorder="1" applyAlignment="1" applyProtection="1">
      <alignment horizontal="center"/>
    </xf>
    <xf numFmtId="0" fontId="3" fillId="0" borderId="0" xfId="0" applyFont="1" applyProtection="1"/>
    <xf numFmtId="0" fontId="3" fillId="0" borderId="0" xfId="0" applyFont="1" applyAlignment="1" applyProtection="1">
      <alignment horizontal="center"/>
    </xf>
    <xf numFmtId="164" fontId="3" fillId="0" borderId="0" xfId="2" applyNumberFormat="1" applyFont="1" applyAlignment="1" applyProtection="1">
      <alignment horizontal="center"/>
    </xf>
    <xf numFmtId="166" fontId="3" fillId="0" borderId="0" xfId="1" applyNumberFormat="1" applyFont="1" applyFill="1" applyProtection="1"/>
    <xf numFmtId="44" fontId="3" fillId="0" borderId="0" xfId="1" applyFont="1" applyProtection="1"/>
    <xf numFmtId="165" fontId="3" fillId="0" borderId="0" xfId="0" applyNumberFormat="1" applyFont="1" applyAlignment="1" applyProtection="1">
      <alignment horizontal="center"/>
    </xf>
    <xf numFmtId="164" fontId="9" fillId="0" borderId="12" xfId="2" applyNumberFormat="1" applyFont="1" applyBorder="1" applyAlignment="1" applyProtection="1">
      <alignment horizontal="center"/>
    </xf>
    <xf numFmtId="0" fontId="10" fillId="0" borderId="0" xfId="0" applyFont="1" applyProtection="1"/>
    <xf numFmtId="0" fontId="10" fillId="0" borderId="0" xfId="0" applyFont="1" applyAlignment="1" applyProtection="1">
      <alignment vertical="top" wrapText="1"/>
    </xf>
    <xf numFmtId="0" fontId="10" fillId="0" borderId="0" xfId="0" applyFont="1" applyBorder="1" applyProtection="1"/>
    <xf numFmtId="0" fontId="10" fillId="0" borderId="0" xfId="0" applyFont="1" applyBorder="1" applyAlignment="1" applyProtection="1">
      <alignment vertical="top" wrapText="1"/>
    </xf>
    <xf numFmtId="0" fontId="10" fillId="0" borderId="10" xfId="0" applyFont="1" applyBorder="1" applyAlignment="1">
      <alignment horizontal="left"/>
    </xf>
    <xf numFmtId="165" fontId="10" fillId="0" borderId="10" xfId="0" applyNumberFormat="1" applyFont="1" applyBorder="1" applyAlignment="1">
      <alignment horizontal="center"/>
    </xf>
    <xf numFmtId="0" fontId="12" fillId="0" borderId="0" xfId="0" applyFont="1"/>
    <xf numFmtId="0" fontId="10" fillId="0" borderId="0" xfId="0" applyFont="1"/>
    <xf numFmtId="0" fontId="9" fillId="0" borderId="0" xfId="0" applyFont="1" applyFill="1" applyBorder="1" applyAlignment="1">
      <alignment horizontal="left"/>
    </xf>
    <xf numFmtId="0" fontId="11" fillId="0" borderId="0" xfId="0" applyFont="1"/>
    <xf numFmtId="0" fontId="0" fillId="0" borderId="10" xfId="0" applyBorder="1" applyAlignment="1">
      <alignment horizontal="left"/>
    </xf>
    <xf numFmtId="0" fontId="0" fillId="0" borderId="0" xfId="0" applyAlignment="1">
      <alignment horizontal="right" vertical="top"/>
    </xf>
    <xf numFmtId="0" fontId="0" fillId="0" borderId="0" xfId="0" applyBorder="1" applyAlignment="1">
      <alignment wrapText="1"/>
    </xf>
    <xf numFmtId="164" fontId="9" fillId="0" borderId="3" xfId="2" applyNumberFormat="1" applyFont="1" applyBorder="1" applyAlignment="1" applyProtection="1">
      <alignment horizontal="center"/>
    </xf>
    <xf numFmtId="164" fontId="9" fillId="0" borderId="0" xfId="2" applyNumberFormat="1" applyFont="1" applyBorder="1" applyAlignment="1" applyProtection="1">
      <alignment horizontal="center"/>
    </xf>
    <xf numFmtId="164" fontId="9" fillId="0" borderId="14" xfId="2" applyNumberFormat="1" applyFont="1" applyBorder="1" applyAlignment="1" applyProtection="1">
      <alignment horizontal="center"/>
    </xf>
    <xf numFmtId="0" fontId="0" fillId="0" borderId="0" xfId="0" applyBorder="1" applyAlignment="1" applyProtection="1">
      <alignment vertical="top" wrapText="1"/>
      <protection hidden="1"/>
    </xf>
    <xf numFmtId="0" fontId="7" fillId="0" borderId="0" xfId="0" applyFont="1" applyAlignment="1" applyProtection="1"/>
    <xf numFmtId="0" fontId="0" fillId="0" borderId="0" xfId="0" applyProtection="1"/>
    <xf numFmtId="0" fontId="10" fillId="0" borderId="10" xfId="0" applyFont="1" applyBorder="1" applyAlignment="1" applyProtection="1">
      <alignment horizontal="left" vertical="center" wrapText="1"/>
    </xf>
    <xf numFmtId="164" fontId="9" fillId="0" borderId="1" xfId="2" applyNumberFormat="1" applyFont="1" applyBorder="1" applyAlignment="1" applyProtection="1">
      <alignment horizontal="center"/>
    </xf>
    <xf numFmtId="0" fontId="10" fillId="0" borderId="10" xfId="0" applyFont="1" applyBorder="1" applyProtection="1"/>
    <xf numFmtId="0" fontId="10" fillId="0" borderId="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2" fillId="0" borderId="0" xfId="0" applyFont="1" applyBorder="1" applyAlignment="1" applyProtection="1">
      <alignment horizontal="left" vertical="top" wrapText="1"/>
      <protection hidden="1"/>
    </xf>
    <xf numFmtId="169" fontId="10" fillId="0" borderId="10" xfId="0" applyNumberFormat="1" applyFont="1" applyBorder="1" applyAlignment="1">
      <alignment horizontal="center"/>
    </xf>
    <xf numFmtId="0" fontId="0" fillId="0" borderId="10" xfId="0" applyBorder="1"/>
    <xf numFmtId="0" fontId="9" fillId="3" borderId="10" xfId="0" applyFont="1" applyFill="1" applyBorder="1" applyAlignment="1">
      <alignment horizontal="left"/>
    </xf>
    <xf numFmtId="0" fontId="9" fillId="3" borderId="10" xfId="0" applyFont="1" applyFill="1" applyBorder="1"/>
    <xf numFmtId="0" fontId="9" fillId="3" borderId="10" xfId="0" applyFont="1" applyFill="1" applyBorder="1" applyAlignment="1">
      <alignment horizontal="center"/>
    </xf>
    <xf numFmtId="0" fontId="0" fillId="0" borderId="0" xfId="0" applyFill="1" applyBorder="1"/>
    <xf numFmtId="0" fontId="0" fillId="0" borderId="18" xfId="0" applyFill="1" applyBorder="1"/>
    <xf numFmtId="167" fontId="5" fillId="0" borderId="0" xfId="0" applyNumberFormat="1" applyFont="1" applyFill="1" applyBorder="1" applyAlignment="1" applyProtection="1">
      <alignment horizontal="center"/>
    </xf>
    <xf numFmtId="0" fontId="7" fillId="0" borderId="0" xfId="0" applyFont="1" applyBorder="1" applyAlignment="1" applyProtection="1">
      <alignment horizontal="center"/>
    </xf>
    <xf numFmtId="0" fontId="0" fillId="0" borderId="0" xfId="0" applyAlignment="1"/>
    <xf numFmtId="164" fontId="5" fillId="0" borderId="14" xfId="2" applyNumberFormat="1" applyFont="1" applyFill="1" applyBorder="1" applyAlignment="1" applyProtection="1">
      <alignment horizontal="center"/>
    </xf>
    <xf numFmtId="0" fontId="10" fillId="0" borderId="15" xfId="0" applyFont="1" applyBorder="1" applyProtection="1"/>
    <xf numFmtId="3" fontId="8" fillId="0" borderId="11" xfId="0" applyNumberFormat="1" applyFont="1" applyFill="1" applyBorder="1" applyAlignment="1" applyProtection="1">
      <alignment horizontal="right"/>
    </xf>
    <xf numFmtId="3" fontId="8" fillId="0" borderId="18" xfId="0" applyNumberFormat="1" applyFont="1" applyFill="1" applyBorder="1" applyAlignment="1" applyProtection="1">
      <alignment horizontal="right"/>
    </xf>
    <xf numFmtId="0" fontId="7" fillId="3" borderId="21" xfId="0" applyFont="1" applyFill="1" applyBorder="1" applyAlignment="1" applyProtection="1">
      <alignment horizontal="center"/>
    </xf>
    <xf numFmtId="3" fontId="7" fillId="3" borderId="21" xfId="0" applyNumberFormat="1" applyFont="1" applyFill="1" applyBorder="1" applyProtection="1"/>
    <xf numFmtId="0" fontId="8" fillId="3" borderId="21" xfId="0" applyFont="1" applyFill="1" applyBorder="1" applyAlignment="1" applyProtection="1">
      <alignment horizontal="center"/>
    </xf>
    <xf numFmtId="165" fontId="7" fillId="3" borderId="21" xfId="0" applyNumberFormat="1" applyFont="1" applyFill="1" applyBorder="1" applyProtection="1"/>
    <xf numFmtId="0" fontId="8" fillId="0" borderId="17"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9" xfId="0" applyFont="1" applyFill="1" applyBorder="1" applyAlignment="1" applyProtection="1">
      <alignment horizont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7" fillId="3" borderId="30" xfId="0" applyFont="1" applyFill="1" applyBorder="1" applyProtection="1"/>
    <xf numFmtId="168" fontId="7" fillId="3" borderId="31" xfId="0" applyNumberFormat="1" applyFont="1" applyFill="1" applyBorder="1" applyProtection="1"/>
    <xf numFmtId="0" fontId="8" fillId="0" borderId="23" xfId="0" applyFont="1" applyFill="1" applyBorder="1" applyAlignment="1" applyProtection="1">
      <alignment horizontal="left"/>
    </xf>
    <xf numFmtId="0" fontId="8" fillId="0" borderId="32" xfId="0" applyFont="1" applyFill="1" applyBorder="1" applyAlignment="1" applyProtection="1">
      <alignment horizontal="left"/>
    </xf>
    <xf numFmtId="0" fontId="8" fillId="0" borderId="33" xfId="0" applyFont="1" applyFill="1" applyBorder="1" applyAlignment="1" applyProtection="1">
      <alignment horizontal="left"/>
    </xf>
    <xf numFmtId="0" fontId="8" fillId="0" borderId="34" xfId="0" applyFont="1" applyFill="1" applyBorder="1" applyAlignment="1" applyProtection="1">
      <alignment horizontal="left"/>
    </xf>
    <xf numFmtId="0" fontId="8" fillId="0" borderId="35" xfId="0" applyFont="1" applyFill="1" applyBorder="1" applyAlignment="1" applyProtection="1">
      <alignment horizontal="left"/>
    </xf>
    <xf numFmtId="3" fontId="8" fillId="0" borderId="36" xfId="0" applyNumberFormat="1" applyFont="1" applyFill="1" applyBorder="1" applyAlignment="1" applyProtection="1">
      <alignment horizontal="right"/>
    </xf>
    <xf numFmtId="169" fontId="7" fillId="2" borderId="36" xfId="1" applyNumberFormat="1" applyFont="1" applyFill="1" applyBorder="1" applyProtection="1">
      <protection locked="0"/>
    </xf>
    <xf numFmtId="169" fontId="7" fillId="0" borderId="36" xfId="1" applyNumberFormat="1" applyFont="1" applyBorder="1" applyProtection="1"/>
    <xf numFmtId="169" fontId="7" fillId="2" borderId="37" xfId="1" applyNumberFormat="1" applyFont="1" applyFill="1" applyBorder="1" applyProtection="1">
      <protection locked="0"/>
    </xf>
    <xf numFmtId="0" fontId="5" fillId="0" borderId="2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6" fillId="3" borderId="30" xfId="0" applyFont="1" applyFill="1" applyBorder="1" applyAlignment="1" applyProtection="1">
      <alignment horizontal="left"/>
    </xf>
    <xf numFmtId="0" fontId="5" fillId="0" borderId="14" xfId="0" applyFont="1" applyBorder="1" applyProtection="1"/>
    <xf numFmtId="0" fontId="5" fillId="0" borderId="8" xfId="0" applyFont="1" applyBorder="1" applyProtection="1"/>
    <xf numFmtId="168" fontId="7" fillId="3" borderId="39" xfId="0" applyNumberFormat="1" applyFont="1" applyFill="1" applyBorder="1" applyProtection="1"/>
    <xf numFmtId="169" fontId="7" fillId="2" borderId="40" xfId="1" applyNumberFormat="1" applyFont="1" applyFill="1" applyBorder="1" applyProtection="1">
      <protection locked="0"/>
    </xf>
    <xf numFmtId="0" fontId="0" fillId="0" borderId="0" xfId="0" applyProtection="1"/>
    <xf numFmtId="164" fontId="5" fillId="0" borderId="0" xfId="2" applyNumberFormat="1" applyFont="1" applyFill="1" applyBorder="1" applyAlignment="1" applyProtection="1">
      <alignment horizontal="center"/>
    </xf>
    <xf numFmtId="0" fontId="5" fillId="0" borderId="0" xfId="0" applyFont="1" applyBorder="1" applyAlignment="1" applyProtection="1">
      <alignment horizontal="center"/>
    </xf>
    <xf numFmtId="164" fontId="5" fillId="0" borderId="0" xfId="2" applyNumberFormat="1" applyFont="1" applyAlignment="1" applyProtection="1">
      <alignment horizontal="center"/>
    </xf>
    <xf numFmtId="0" fontId="0" fillId="0" borderId="0" xfId="0" applyFill="1" applyBorder="1" applyProtection="1"/>
    <xf numFmtId="0" fontId="0" fillId="0" borderId="0" xfId="0" applyFill="1" applyBorder="1" applyAlignment="1" applyProtection="1">
      <alignment vertical="center"/>
    </xf>
    <xf numFmtId="169" fontId="7" fillId="3" borderId="21" xfId="1" applyNumberFormat="1" applyFont="1" applyFill="1" applyBorder="1" applyProtection="1"/>
    <xf numFmtId="169" fontId="7" fillId="2" borderId="10" xfId="1" applyNumberFormat="1" applyFont="1" applyFill="1" applyBorder="1" applyProtection="1">
      <protection locked="0"/>
    </xf>
    <xf numFmtId="169" fontId="7" fillId="0" borderId="10" xfId="1" applyNumberFormat="1" applyFont="1" applyBorder="1" applyProtection="1"/>
    <xf numFmtId="0" fontId="8" fillId="0" borderId="37" xfId="0" applyFont="1" applyFill="1" applyBorder="1" applyAlignment="1" applyProtection="1">
      <alignment horizontal="center"/>
    </xf>
    <xf numFmtId="0" fontId="9" fillId="2" borderId="20" xfId="0" applyFont="1" applyFill="1" applyBorder="1" applyAlignment="1" applyProtection="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0" fillId="0" borderId="5" xfId="0" applyFont="1" applyBorder="1" applyAlignment="1" applyProtection="1">
      <alignment horizontal="left" vertical="center" wrapText="1"/>
    </xf>
    <xf numFmtId="0" fontId="0" fillId="0" borderId="5" xfId="0" applyBorder="1" applyAlignment="1">
      <alignment horizontal="left" vertical="center" wrapText="1"/>
    </xf>
    <xf numFmtId="0" fontId="0" fillId="0" borderId="0" xfId="0" applyProtection="1"/>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0" fillId="0" borderId="10" xfId="0" applyFont="1" applyBorder="1" applyAlignment="1" applyProtection="1">
      <alignment horizontal="left" vertical="center" wrapText="1"/>
    </xf>
    <xf numFmtId="0" fontId="0" fillId="0" borderId="0" xfId="0" applyFont="1" applyAlignment="1">
      <alignment wrapText="1"/>
    </xf>
    <xf numFmtId="0" fontId="0" fillId="0" borderId="0" xfId="0" applyFont="1" applyAlignment="1"/>
    <xf numFmtId="0" fontId="0" fillId="0" borderId="15" xfId="0" applyFont="1" applyBorder="1" applyAlignment="1">
      <alignment wrapText="1"/>
    </xf>
    <xf numFmtId="0" fontId="9" fillId="0" borderId="6" xfId="0" applyFont="1" applyBorder="1" applyAlignment="1" applyProtection="1">
      <alignment horizontal="center"/>
    </xf>
    <xf numFmtId="0" fontId="9" fillId="0" borderId="5" xfId="0" applyFont="1" applyBorder="1" applyAlignment="1" applyProtection="1">
      <alignment horizontal="center"/>
    </xf>
    <xf numFmtId="0" fontId="9" fillId="0" borderId="7" xfId="0" applyFont="1" applyBorder="1" applyAlignment="1" applyProtection="1">
      <alignment horizontal="center"/>
    </xf>
    <xf numFmtId="164" fontId="9" fillId="0" borderId="8" xfId="2" applyNumberFormat="1" applyFont="1" applyBorder="1" applyAlignment="1" applyProtection="1">
      <alignment horizontal="center"/>
    </xf>
    <xf numFmtId="164" fontId="9" fillId="0" borderId="1" xfId="2" applyNumberFormat="1" applyFont="1" applyBorder="1" applyAlignment="1" applyProtection="1">
      <alignment horizontal="center"/>
    </xf>
    <xf numFmtId="164" fontId="9" fillId="0" borderId="9" xfId="2" applyNumberFormat="1" applyFont="1" applyBorder="1" applyAlignment="1" applyProtection="1">
      <alignment horizontal="center"/>
    </xf>
    <xf numFmtId="164" fontId="9" fillId="0" borderId="2" xfId="2" applyNumberFormat="1" applyFont="1" applyBorder="1" applyAlignment="1" applyProtection="1">
      <alignment horizontal="center"/>
    </xf>
    <xf numFmtId="164" fontId="9" fillId="0" borderId="4" xfId="2" applyNumberFormat="1" applyFont="1" applyBorder="1" applyAlignment="1" applyProtection="1">
      <alignment horizontal="center"/>
    </xf>
    <xf numFmtId="0" fontId="0" fillId="0" borderId="0" xfId="0" applyAlignment="1" applyProtection="1">
      <alignment vertical="center" wrapText="1"/>
    </xf>
    <xf numFmtId="0" fontId="0" fillId="0" borderId="0" xfId="0" applyAlignment="1" applyProtection="1">
      <alignment wrapText="1"/>
    </xf>
    <xf numFmtId="0" fontId="10" fillId="0" borderId="10" xfId="0" applyFont="1" applyBorder="1" applyProtection="1"/>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10" fillId="0" borderId="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0" xfId="0" applyFont="1" applyAlignment="1" applyProtection="1">
      <alignment horizontal="left" vertical="top" wrapText="1"/>
      <protection hidden="1"/>
    </xf>
    <xf numFmtId="0" fontId="12" fillId="0" borderId="0" xfId="0" applyFont="1" applyAlignment="1" applyProtection="1">
      <alignment horizontal="left" vertical="top" wrapText="1"/>
      <protection hidden="1"/>
    </xf>
    <xf numFmtId="0" fontId="12" fillId="0" borderId="0" xfId="0" applyFont="1" applyBorder="1" applyAlignment="1" applyProtection="1">
      <alignment horizontal="left" vertical="top" wrapText="1"/>
      <protection hidden="1"/>
    </xf>
    <xf numFmtId="0" fontId="11" fillId="0" borderId="0" xfId="0" applyFont="1" applyAlignment="1">
      <alignment wrapText="1"/>
    </xf>
    <xf numFmtId="0" fontId="0" fillId="0" borderId="0" xfId="0" applyAlignment="1">
      <alignment wrapText="1"/>
    </xf>
    <xf numFmtId="0" fontId="5" fillId="0" borderId="0" xfId="0" applyFont="1" applyBorder="1" applyAlignment="1" applyProtection="1">
      <alignment horizontal="center"/>
    </xf>
    <xf numFmtId="0" fontId="0" fillId="0" borderId="0" xfId="0" applyAlignment="1" applyProtection="1">
      <alignment horizontal="center"/>
    </xf>
    <xf numFmtId="164" fontId="5" fillId="0" borderId="0" xfId="2" applyNumberFormat="1" applyFont="1" applyAlignment="1" applyProtection="1">
      <alignment horizontal="center"/>
    </xf>
    <xf numFmtId="0" fontId="5" fillId="0" borderId="0" xfId="0" applyFont="1" applyFill="1" applyBorder="1" applyAlignment="1" applyProtection="1">
      <alignment horizontal="center" vertical="center"/>
    </xf>
    <xf numFmtId="167" fontId="5" fillId="0" borderId="0" xfId="0" applyNumberFormat="1" applyFont="1" applyFill="1" applyBorder="1" applyAlignment="1" applyProtection="1">
      <alignment horizontal="right" vertical="center"/>
    </xf>
    <xf numFmtId="0" fontId="0" fillId="0" borderId="0" xfId="0" applyBorder="1" applyAlignment="1" applyProtection="1">
      <alignment horizontal="right" vertical="center"/>
    </xf>
    <xf numFmtId="0" fontId="11" fillId="4" borderId="24" xfId="0" applyFont="1" applyFill="1" applyBorder="1" applyAlignment="1" applyProtection="1">
      <alignment horizontal="center" wrapText="1"/>
      <protection locked="0"/>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164" fontId="5" fillId="0" borderId="2" xfId="2" applyNumberFormat="1" applyFont="1" applyBorder="1" applyAlignment="1" applyProtection="1">
      <alignment horizontal="center"/>
    </xf>
    <xf numFmtId="164" fontId="5" fillId="0" borderId="4" xfId="2" applyNumberFormat="1" applyFont="1" applyBorder="1" applyAlignment="1" applyProtection="1">
      <alignment horizontal="center"/>
    </xf>
    <xf numFmtId="164" fontId="5" fillId="0" borderId="0" xfId="2" applyNumberFormat="1" applyFont="1" applyFill="1" applyBorder="1" applyAlignment="1" applyProtection="1">
      <alignment horizontal="center"/>
    </xf>
    <xf numFmtId="0" fontId="5" fillId="2" borderId="6"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0" fillId="0" borderId="5"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2" borderId="42"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0" fillId="0" borderId="41" xfId="0" applyBorder="1" applyAlignment="1" applyProtection="1">
      <alignment vertical="center" wrapText="1"/>
      <protection locked="0"/>
    </xf>
    <xf numFmtId="0" fontId="0" fillId="0" borderId="39" xfId="0" applyBorder="1" applyAlignment="1" applyProtection="1">
      <alignment vertical="center" wrapText="1"/>
      <protection locked="0"/>
    </xf>
  </cellXfs>
  <cellStyles count="3">
    <cellStyle name="Comma" xfId="2" builtinId="3"/>
    <cellStyle name="Currency" xfId="1" builtinId="4"/>
    <cellStyle name="Normal" xfId="0" builtinId="0"/>
  </cellStyles>
  <dxfs count="1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5700"/>
      </font>
      <fill>
        <patternFill>
          <bgColor rgb="FFFFEB9C"/>
        </patternFill>
      </fill>
    </dxf>
    <dxf>
      <font>
        <b/>
        <i val="0"/>
        <color auto="1"/>
      </font>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N34"/>
  <sheetViews>
    <sheetView tabSelected="1" zoomScaleNormal="100" workbookViewId="0">
      <selection activeCell="A6" sqref="A6:G6"/>
    </sheetView>
  </sheetViews>
  <sheetFormatPr defaultColWidth="8.7109375" defaultRowHeight="15" x14ac:dyDescent="0.25"/>
  <cols>
    <col min="1" max="1" width="9.7109375" style="39" customWidth="1"/>
    <col min="2" max="3" width="16" style="39" customWidth="1"/>
    <col min="4" max="4" width="17.85546875" style="39" customWidth="1"/>
    <col min="5" max="5" width="14.5703125" style="39" customWidth="1"/>
    <col min="6" max="6" width="14" style="39" customWidth="1"/>
    <col min="7" max="7" width="17.140625" style="39" customWidth="1"/>
    <col min="8" max="8" width="9.7109375" style="3" customWidth="1"/>
    <col min="9" max="9" width="11.140625" style="3" customWidth="1"/>
    <col min="10" max="16384" width="8.7109375" style="3"/>
  </cols>
  <sheetData>
    <row r="1" spans="1:14" ht="15" customHeight="1" x14ac:dyDescent="0.25">
      <c r="A1" s="112" t="s">
        <v>123</v>
      </c>
      <c r="B1" s="113"/>
      <c r="C1" s="113"/>
      <c r="D1" s="113"/>
      <c r="E1" s="113"/>
      <c r="F1" s="113"/>
      <c r="G1" s="114"/>
    </row>
    <row r="2" spans="1:14" ht="15.75" thickBot="1" x14ac:dyDescent="0.3">
      <c r="A2" s="115" t="s">
        <v>136</v>
      </c>
      <c r="B2" s="116"/>
      <c r="C2" s="116"/>
      <c r="D2" s="116"/>
      <c r="E2" s="116"/>
      <c r="F2" s="116"/>
      <c r="G2" s="117"/>
      <c r="H2" s="1"/>
      <c r="I2" s="1"/>
    </row>
    <row r="3" spans="1:14" s="6" customFormat="1" ht="6" customHeight="1" thickBot="1" x14ac:dyDescent="0.3">
      <c r="A3" s="34"/>
      <c r="B3" s="41"/>
      <c r="C3" s="41"/>
      <c r="D3" s="35"/>
      <c r="E3" s="35"/>
      <c r="F3" s="35"/>
      <c r="G3" s="35"/>
      <c r="H3" s="1"/>
      <c r="I3" s="1"/>
    </row>
    <row r="4" spans="1:14" s="4" customFormat="1" ht="15.75" thickBot="1" x14ac:dyDescent="0.3">
      <c r="A4" s="118" t="s">
        <v>13</v>
      </c>
      <c r="B4" s="119"/>
      <c r="C4" s="20" t="s">
        <v>24</v>
      </c>
      <c r="D4" s="36"/>
      <c r="E4" s="35"/>
      <c r="F4" s="35"/>
      <c r="G4" s="35"/>
      <c r="H4" s="1"/>
      <c r="I4" s="1"/>
    </row>
    <row r="5" spans="1:14" s="5" customFormat="1" ht="6.75" customHeight="1" thickBot="1" x14ac:dyDescent="0.3">
      <c r="A5" s="34"/>
      <c r="B5" s="34"/>
      <c r="C5" s="34"/>
      <c r="D5" s="41"/>
      <c r="E5" s="41"/>
      <c r="F5" s="41"/>
      <c r="G5" s="41"/>
      <c r="H5" s="37"/>
      <c r="I5" s="37"/>
    </row>
    <row r="6" spans="1:14" ht="15.75" thickBot="1" x14ac:dyDescent="0.3">
      <c r="A6" s="123" t="s">
        <v>10</v>
      </c>
      <c r="B6" s="124"/>
      <c r="C6" s="124"/>
      <c r="D6" s="124"/>
      <c r="E6" s="124"/>
      <c r="F6" s="124"/>
      <c r="G6" s="125"/>
      <c r="H6" s="1"/>
      <c r="I6" s="1"/>
    </row>
    <row r="7" spans="1:14" ht="15.75" hidden="1" thickBot="1" x14ac:dyDescent="0.3">
      <c r="A7" s="21"/>
      <c r="B7" s="22"/>
      <c r="C7" s="22"/>
      <c r="D7" s="22"/>
      <c r="E7" s="22"/>
      <c r="F7" s="22"/>
      <c r="G7" s="22"/>
      <c r="H7" s="1"/>
      <c r="I7" s="1"/>
    </row>
    <row r="8" spans="1:14" ht="15.75" hidden="1" thickBot="1" x14ac:dyDescent="0.3">
      <c r="A8" s="21"/>
      <c r="B8" s="22"/>
      <c r="C8" s="22"/>
      <c r="D8" s="22"/>
      <c r="E8" s="22"/>
      <c r="F8" s="22"/>
      <c r="G8" s="22"/>
      <c r="H8" s="1"/>
      <c r="I8" s="1"/>
    </row>
    <row r="9" spans="1:14" x14ac:dyDescent="0.25">
      <c r="A9" s="23" t="s">
        <v>12</v>
      </c>
      <c r="B9" s="24"/>
      <c r="C9" s="24"/>
      <c r="D9" s="24"/>
      <c r="E9" s="24"/>
      <c r="F9" s="24"/>
      <c r="G9" s="24"/>
      <c r="H9" s="1"/>
      <c r="I9" s="1"/>
    </row>
    <row r="10" spans="1:14" ht="15.75" thickBot="1" x14ac:dyDescent="0.3">
      <c r="A10" s="23"/>
      <c r="B10" s="24"/>
      <c r="C10" s="24"/>
      <c r="D10" s="24"/>
      <c r="E10" s="24"/>
      <c r="F10" s="24"/>
      <c r="G10" s="24"/>
      <c r="H10" s="1"/>
      <c r="I10" s="1"/>
    </row>
    <row r="11" spans="1:14" ht="22.9" customHeight="1" thickBot="1" x14ac:dyDescent="0.3">
      <c r="A11" s="105" t="s">
        <v>52</v>
      </c>
      <c r="B11" s="106"/>
      <c r="C11" s="106"/>
      <c r="D11" s="106"/>
      <c r="E11" s="106"/>
      <c r="F11" s="106"/>
      <c r="G11" s="107"/>
      <c r="H11" s="2"/>
    </row>
    <row r="12" spans="1:14" s="5" customFormat="1" ht="40.5" customHeight="1" x14ac:dyDescent="0.25">
      <c r="A12" s="102" t="s">
        <v>54</v>
      </c>
      <c r="B12" s="103"/>
      <c r="C12" s="103"/>
      <c r="D12" s="103"/>
      <c r="E12" s="103"/>
      <c r="F12" s="103"/>
      <c r="G12" s="103"/>
      <c r="H12" s="33"/>
    </row>
    <row r="13" spans="1:14" s="5" customFormat="1" ht="14.45" customHeight="1" thickBot="1" x14ac:dyDescent="0.3">
      <c r="A13" s="43"/>
      <c r="B13" s="126"/>
      <c r="C13" s="126"/>
      <c r="D13" s="126"/>
      <c r="E13" s="126"/>
      <c r="F13" s="126"/>
      <c r="G13" s="126"/>
      <c r="H13" s="33"/>
    </row>
    <row r="14" spans="1:14" ht="22.9" customHeight="1" thickBot="1" x14ac:dyDescent="0.3">
      <c r="A14" s="105" t="s">
        <v>11</v>
      </c>
      <c r="B14" s="106"/>
      <c r="C14" s="106"/>
      <c r="D14" s="106"/>
      <c r="E14" s="106"/>
      <c r="F14" s="106"/>
      <c r="G14" s="107"/>
      <c r="H14" s="2"/>
    </row>
    <row r="15" spans="1:14" ht="14.45" customHeight="1" x14ac:dyDescent="0.25">
      <c r="A15" s="44" t="s">
        <v>14</v>
      </c>
      <c r="B15" s="108" t="s">
        <v>36</v>
      </c>
      <c r="C15" s="108"/>
      <c r="D15" s="108"/>
      <c r="E15" s="108"/>
      <c r="F15" s="108"/>
      <c r="G15" s="108"/>
      <c r="I15" s="7"/>
      <c r="J15" s="7"/>
      <c r="K15" s="7"/>
      <c r="L15" s="7"/>
      <c r="M15" s="7"/>
      <c r="N15" s="7"/>
    </row>
    <row r="16" spans="1:14" ht="14.45" customHeight="1" x14ac:dyDescent="0.25">
      <c r="A16" s="40" t="s">
        <v>15</v>
      </c>
      <c r="B16" s="127" t="s">
        <v>34</v>
      </c>
      <c r="C16" s="127"/>
      <c r="D16" s="127"/>
      <c r="E16" s="127"/>
      <c r="F16" s="127"/>
      <c r="G16" s="127"/>
    </row>
    <row r="17" spans="1:11" ht="14.45" customHeight="1" x14ac:dyDescent="0.25">
      <c r="A17" s="40" t="s">
        <v>17</v>
      </c>
      <c r="B17" s="108" t="s">
        <v>35</v>
      </c>
      <c r="C17" s="108"/>
      <c r="D17" s="108"/>
      <c r="E17" s="108"/>
      <c r="F17" s="108"/>
      <c r="G17" s="108"/>
    </row>
    <row r="18" spans="1:11" ht="14.45" customHeight="1" x14ac:dyDescent="0.25">
      <c r="A18" s="40" t="s">
        <v>16</v>
      </c>
      <c r="B18" s="108" t="s">
        <v>37</v>
      </c>
      <c r="C18" s="108"/>
      <c r="D18" s="108"/>
      <c r="E18" s="108"/>
      <c r="F18" s="108"/>
      <c r="G18" s="108"/>
    </row>
    <row r="19" spans="1:11" ht="27" customHeight="1" x14ac:dyDescent="0.25">
      <c r="A19" s="40" t="s">
        <v>18</v>
      </c>
      <c r="B19" s="108" t="s">
        <v>129</v>
      </c>
      <c r="C19" s="108"/>
      <c r="D19" s="108"/>
      <c r="E19" s="108"/>
      <c r="F19" s="108"/>
      <c r="G19" s="108"/>
    </row>
    <row r="20" spans="1:11" ht="28.5" customHeight="1" x14ac:dyDescent="0.25">
      <c r="A20" s="40" t="s">
        <v>19</v>
      </c>
      <c r="B20" s="108" t="s">
        <v>128</v>
      </c>
      <c r="C20" s="108"/>
      <c r="D20" s="108"/>
      <c r="E20" s="108"/>
      <c r="F20" s="108"/>
      <c r="G20" s="108"/>
    </row>
    <row r="21" spans="1:11" ht="25.5" customHeight="1" x14ac:dyDescent="0.25">
      <c r="A21" s="40" t="s">
        <v>20</v>
      </c>
      <c r="B21" s="108" t="s">
        <v>33</v>
      </c>
      <c r="C21" s="108"/>
      <c r="D21" s="108"/>
      <c r="E21" s="108"/>
      <c r="F21" s="108"/>
      <c r="G21" s="108"/>
    </row>
    <row r="22" spans="1:11" ht="14.45" customHeight="1" x14ac:dyDescent="0.25">
      <c r="A22" s="42" t="s">
        <v>21</v>
      </c>
      <c r="B22" s="122" t="s">
        <v>53</v>
      </c>
      <c r="C22" s="122"/>
      <c r="D22" s="122"/>
      <c r="E22" s="122"/>
      <c r="F22" s="122"/>
      <c r="G22" s="122"/>
    </row>
    <row r="23" spans="1:11" x14ac:dyDescent="0.25">
      <c r="A23" s="42" t="s">
        <v>32</v>
      </c>
      <c r="B23" s="122" t="s">
        <v>127</v>
      </c>
      <c r="C23" s="122"/>
      <c r="D23" s="122"/>
      <c r="E23" s="122"/>
      <c r="F23" s="122"/>
      <c r="G23" s="122"/>
    </row>
    <row r="24" spans="1:11" s="6" customFormat="1" x14ac:dyDescent="0.25">
      <c r="A24" s="57"/>
      <c r="B24" s="57"/>
      <c r="C24" s="57"/>
      <c r="D24" s="57"/>
      <c r="E24" s="57"/>
      <c r="F24" s="57"/>
      <c r="G24" s="57"/>
    </row>
    <row r="25" spans="1:11" ht="23.25" customHeight="1" x14ac:dyDescent="0.25">
      <c r="A25" s="99" t="s">
        <v>131</v>
      </c>
      <c r="B25" s="100"/>
      <c r="C25" s="100"/>
      <c r="D25" s="100"/>
      <c r="E25" s="100"/>
      <c r="F25" s="100"/>
      <c r="G25" s="101"/>
    </row>
    <row r="26" spans="1:11" x14ac:dyDescent="0.25">
      <c r="A26" s="111" t="s">
        <v>137</v>
      </c>
      <c r="B26" s="111"/>
      <c r="C26" s="111"/>
      <c r="D26" s="111"/>
      <c r="E26" s="111"/>
      <c r="F26" s="111"/>
      <c r="G26" s="111"/>
      <c r="H26" s="55"/>
      <c r="I26" s="55"/>
      <c r="J26" s="55"/>
      <c r="K26" s="55"/>
    </row>
    <row r="27" spans="1:11" ht="28.5" customHeight="1" x14ac:dyDescent="0.25">
      <c r="A27" s="109" t="s">
        <v>132</v>
      </c>
      <c r="B27" s="110"/>
      <c r="C27" s="110"/>
      <c r="D27" s="110"/>
      <c r="E27" s="110"/>
      <c r="F27" s="110"/>
      <c r="G27" s="110"/>
      <c r="H27" s="55"/>
      <c r="I27" s="55"/>
      <c r="J27" s="55"/>
      <c r="K27" s="55"/>
    </row>
    <row r="28" spans="1:11" x14ac:dyDescent="0.25">
      <c r="A28" s="109" t="s">
        <v>134</v>
      </c>
      <c r="B28" s="109"/>
      <c r="C28" s="109"/>
      <c r="D28" s="109"/>
      <c r="E28" s="109"/>
      <c r="F28" s="109"/>
      <c r="G28" s="109"/>
      <c r="H28" s="55"/>
      <c r="I28" s="55"/>
      <c r="J28" s="55"/>
      <c r="K28" s="55"/>
    </row>
    <row r="29" spans="1:11" x14ac:dyDescent="0.25">
      <c r="A29" s="109" t="s">
        <v>133</v>
      </c>
      <c r="B29" s="109"/>
      <c r="C29" s="109"/>
      <c r="D29" s="109"/>
      <c r="E29" s="109"/>
      <c r="F29" s="109"/>
      <c r="G29" s="109"/>
    </row>
    <row r="30" spans="1:11" x14ac:dyDescent="0.25">
      <c r="A30" s="109" t="s">
        <v>135</v>
      </c>
      <c r="B30" s="109"/>
      <c r="C30" s="109"/>
      <c r="D30" s="109"/>
      <c r="E30" s="109"/>
      <c r="F30" s="109"/>
      <c r="G30" s="109"/>
    </row>
    <row r="31" spans="1:11" ht="42" customHeight="1" x14ac:dyDescent="0.25"/>
    <row r="32" spans="1:11" x14ac:dyDescent="0.25">
      <c r="A32" s="120"/>
      <c r="B32" s="120"/>
      <c r="C32" s="121"/>
      <c r="D32" s="121"/>
      <c r="E32" s="121"/>
      <c r="F32" s="121"/>
      <c r="G32" s="121"/>
    </row>
    <row r="33" spans="1:7" x14ac:dyDescent="0.25">
      <c r="A33" s="104"/>
      <c r="B33" s="104"/>
      <c r="C33" s="104"/>
      <c r="D33" s="104"/>
      <c r="E33" s="104"/>
      <c r="F33" s="104"/>
      <c r="G33" s="104"/>
    </row>
    <row r="34" spans="1:7" x14ac:dyDescent="0.25">
      <c r="C34" s="39" t="s">
        <v>9</v>
      </c>
    </row>
  </sheetData>
  <sheetProtection algorithmName="SHA-512" hashValue="R7g8FA/3Ow5MKP7etOBSutQe4gU32oVOZwUXo+khSqvimQM7HDwK9w26nGmWegdq764xxViZP8ipSlZ27OluvA==" saltValue="jbrMEVsVp1tjMCW/9SYpSg==" spinCount="100000" sheet="1" selectLockedCells="1"/>
  <mergeCells count="26">
    <mergeCell ref="A1:G1"/>
    <mergeCell ref="A2:G2"/>
    <mergeCell ref="A11:G11"/>
    <mergeCell ref="A4:B4"/>
    <mergeCell ref="A32:B32"/>
    <mergeCell ref="C32:G32"/>
    <mergeCell ref="B19:G19"/>
    <mergeCell ref="B20:G20"/>
    <mergeCell ref="B21:G21"/>
    <mergeCell ref="B22:G22"/>
    <mergeCell ref="A6:G6"/>
    <mergeCell ref="B13:G13"/>
    <mergeCell ref="B23:G23"/>
    <mergeCell ref="B15:G15"/>
    <mergeCell ref="B16:G16"/>
    <mergeCell ref="B17:G17"/>
    <mergeCell ref="A25:G25"/>
    <mergeCell ref="A12:G12"/>
    <mergeCell ref="A33:G33"/>
    <mergeCell ref="A14:G14"/>
    <mergeCell ref="B18:G18"/>
    <mergeCell ref="A27:G27"/>
    <mergeCell ref="A26:G26"/>
    <mergeCell ref="A28:G28"/>
    <mergeCell ref="A29:G29"/>
    <mergeCell ref="A30:G30"/>
  </mergeCells>
  <pageMargins left="0.25" right="0.25" top="0.25" bottom="0.25" header="0.3" footer="0.3"/>
  <pageSetup orientation="portrait" horizontalDpi="4294967295" verticalDpi="4294967295" r:id="rId1"/>
  <headerFoot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3"/>
  <sheetViews>
    <sheetView zoomScaleNormal="100" workbookViewId="0">
      <selection activeCell="A8" sqref="A8"/>
    </sheetView>
  </sheetViews>
  <sheetFormatPr defaultRowHeight="15" x14ac:dyDescent="0.25"/>
  <cols>
    <col min="1" max="1" width="20.28515625" style="6" customWidth="1"/>
    <col min="2" max="2" width="16.28515625" style="6" customWidth="1"/>
    <col min="3" max="3" width="16.140625" style="6" customWidth="1"/>
    <col min="4" max="4" width="12.42578125" style="6" customWidth="1"/>
    <col min="5" max="5" width="12.5703125" style="6" customWidth="1"/>
    <col min="6" max="6" width="15" style="6" customWidth="1"/>
    <col min="7" max="7" width="14.140625" style="6" customWidth="1"/>
  </cols>
  <sheetData>
    <row r="1" spans="1:9" s="6" customFormat="1" ht="15.75" thickBot="1" x14ac:dyDescent="0.3">
      <c r="A1" s="118" t="s">
        <v>13</v>
      </c>
      <c r="B1" s="119"/>
      <c r="C1" s="20" t="s">
        <v>23</v>
      </c>
      <c r="D1" s="36"/>
      <c r="E1" s="35"/>
      <c r="F1" s="35"/>
      <c r="G1" s="35"/>
      <c r="H1" s="1"/>
      <c r="I1" s="1"/>
    </row>
    <row r="2" spans="1:9" s="6" customFormat="1" ht="8.25" customHeight="1" thickBot="1" x14ac:dyDescent="0.3">
      <c r="A2" s="34"/>
      <c r="B2" s="34"/>
      <c r="C2" s="34"/>
      <c r="D2" s="41"/>
      <c r="E2" s="41"/>
      <c r="F2" s="41"/>
      <c r="G2" s="41"/>
      <c r="H2" s="1"/>
      <c r="I2" s="1"/>
    </row>
    <row r="3" spans="1:9" s="6" customFormat="1" ht="15.75" thickBot="1" x14ac:dyDescent="0.3">
      <c r="A3" s="123" t="s">
        <v>51</v>
      </c>
      <c r="B3" s="124"/>
      <c r="C3" s="124"/>
      <c r="D3" s="124"/>
      <c r="E3" s="124"/>
      <c r="F3" s="124"/>
      <c r="G3" s="125"/>
    </row>
    <row r="4" spans="1:9" s="6" customFormat="1" ht="14.45" customHeight="1" x14ac:dyDescent="0.25">
      <c r="A4" s="128" t="s">
        <v>138</v>
      </c>
      <c r="B4" s="129"/>
      <c r="C4" s="129"/>
      <c r="D4" s="129"/>
      <c r="E4" s="129"/>
      <c r="F4" s="129"/>
      <c r="G4" s="129"/>
    </row>
    <row r="5" spans="1:9" s="6" customFormat="1" ht="10.5" customHeight="1" x14ac:dyDescent="0.25">
      <c r="A5" s="129"/>
      <c r="B5" s="129"/>
      <c r="C5" s="129"/>
      <c r="D5" s="129"/>
      <c r="E5" s="129"/>
      <c r="F5" s="129"/>
      <c r="G5" s="129"/>
    </row>
    <row r="6" spans="1:9" s="32" customFormat="1" ht="70.5" customHeight="1" x14ac:dyDescent="0.25">
      <c r="A6" s="130"/>
      <c r="B6" s="130"/>
      <c r="C6" s="130"/>
      <c r="D6" s="130"/>
      <c r="E6" s="130"/>
      <c r="F6" s="130"/>
      <c r="G6" s="130"/>
    </row>
    <row r="7" spans="1:9" s="32" customFormat="1" ht="9" customHeight="1" x14ac:dyDescent="0.25">
      <c r="A7" s="45"/>
      <c r="B7" s="45"/>
      <c r="C7" s="45"/>
      <c r="D7" s="45"/>
      <c r="E7" s="45"/>
      <c r="F7" s="45"/>
      <c r="G7" s="45"/>
    </row>
    <row r="8" spans="1:9" x14ac:dyDescent="0.25">
      <c r="A8" s="50" t="s">
        <v>39</v>
      </c>
      <c r="B8" s="50" t="s">
        <v>40</v>
      </c>
      <c r="C8" s="50" t="s">
        <v>41</v>
      </c>
      <c r="D8" s="50" t="s">
        <v>48</v>
      </c>
      <c r="E8" s="50" t="s">
        <v>120</v>
      </c>
      <c r="F8" s="50" t="s">
        <v>118</v>
      </c>
      <c r="G8" s="50" t="s">
        <v>119</v>
      </c>
    </row>
    <row r="9" spans="1:9" x14ac:dyDescent="0.25">
      <c r="A9" s="25" t="s">
        <v>42</v>
      </c>
      <c r="B9" s="46">
        <v>2.2149999999999999</v>
      </c>
      <c r="C9" s="46">
        <v>2.0575000000000001</v>
      </c>
      <c r="D9" s="46">
        <v>5.4160000000000004</v>
      </c>
      <c r="E9" s="46">
        <f>TRUNC(C9*0.95,4)+TRUNC(D9*0.05,4)</f>
        <v>2.2254</v>
      </c>
      <c r="F9" s="46">
        <f>TRUNC(C9*0.9,4)+TRUNC(D9*0.1,4)</f>
        <v>2.3933</v>
      </c>
      <c r="G9" s="46">
        <f>TRUNC(C9*0.8,4)+TRUNC(D9*0.2,4)</f>
        <v>2.7291999999999996</v>
      </c>
    </row>
    <row r="10" spans="1:9" x14ac:dyDescent="0.25">
      <c r="A10" s="25" t="s">
        <v>43</v>
      </c>
      <c r="B10" s="46">
        <v>2.3955000000000002</v>
      </c>
      <c r="C10" s="46">
        <v>2.0779999999999998</v>
      </c>
      <c r="D10" s="46">
        <v>5.4160000000000004</v>
      </c>
      <c r="E10" s="46">
        <f t="shared" ref="E10:E15" si="0">TRUNC(C10*0.95,4)+TRUNC(D10*0.05,4)</f>
        <v>2.2448999999999999</v>
      </c>
      <c r="F10" s="46">
        <f t="shared" ref="F10:F15" si="1">TRUNC(C10*0.9,4)+TRUNC(D10*0.1,4)</f>
        <v>2.4117999999999999</v>
      </c>
      <c r="G10" s="46">
        <f t="shared" ref="G10:G15" si="2">TRUNC(C10*0.8,4)+TRUNC(D10*0.2,4)</f>
        <v>2.7456</v>
      </c>
    </row>
    <row r="11" spans="1:9" x14ac:dyDescent="0.25">
      <c r="A11" s="25" t="s">
        <v>44</v>
      </c>
      <c r="B11" s="46" t="s">
        <v>38</v>
      </c>
      <c r="C11" s="46">
        <v>2.0505</v>
      </c>
      <c r="D11" s="46">
        <v>5.4160000000000004</v>
      </c>
      <c r="E11" s="46">
        <f t="shared" si="0"/>
        <v>2.2187000000000001</v>
      </c>
      <c r="F11" s="46">
        <f t="shared" si="1"/>
        <v>2.387</v>
      </c>
      <c r="G11" s="46">
        <f t="shared" si="2"/>
        <v>2.7236000000000002</v>
      </c>
    </row>
    <row r="12" spans="1:9" s="6" customFormat="1" ht="16.5" customHeight="1" x14ac:dyDescent="0.25">
      <c r="A12" s="25" t="s">
        <v>49</v>
      </c>
      <c r="B12" s="46">
        <v>2.3410000000000002</v>
      </c>
      <c r="C12" s="46" t="s">
        <v>38</v>
      </c>
      <c r="D12" s="26" t="s">
        <v>38</v>
      </c>
      <c r="E12" s="46" t="s">
        <v>38</v>
      </c>
      <c r="F12" s="46" t="s">
        <v>38</v>
      </c>
      <c r="G12" s="46" t="s">
        <v>38</v>
      </c>
    </row>
    <row r="13" spans="1:9" ht="16.5" customHeight="1" x14ac:dyDescent="0.25">
      <c r="A13" s="25" t="s">
        <v>45</v>
      </c>
      <c r="B13" s="46">
        <v>2.3239999999999998</v>
      </c>
      <c r="C13" s="46">
        <v>2.077</v>
      </c>
      <c r="D13" s="46">
        <v>5.4160000000000004</v>
      </c>
      <c r="E13" s="46">
        <f t="shared" si="0"/>
        <v>2.2439</v>
      </c>
      <c r="F13" s="46">
        <f t="shared" si="1"/>
        <v>2.4108999999999998</v>
      </c>
      <c r="G13" s="46">
        <f t="shared" si="2"/>
        <v>2.7447999999999997</v>
      </c>
    </row>
    <row r="14" spans="1:9" x14ac:dyDescent="0.25">
      <c r="A14" s="25" t="s">
        <v>46</v>
      </c>
      <c r="B14" s="46">
        <v>2.2774999999999999</v>
      </c>
      <c r="C14" s="46">
        <v>2.0937000000000001</v>
      </c>
      <c r="D14" s="46">
        <v>5.4160000000000004</v>
      </c>
      <c r="E14" s="46">
        <f t="shared" si="0"/>
        <v>2.2598000000000003</v>
      </c>
      <c r="F14" s="46">
        <f t="shared" si="1"/>
        <v>2.4258999999999999</v>
      </c>
      <c r="G14" s="46">
        <f t="shared" si="2"/>
        <v>2.7580999999999998</v>
      </c>
    </row>
    <row r="15" spans="1:9" x14ac:dyDescent="0.25">
      <c r="A15" s="25" t="s">
        <v>47</v>
      </c>
      <c r="B15" s="46">
        <v>2.4070999999999998</v>
      </c>
      <c r="C15" s="46">
        <v>2.0948000000000002</v>
      </c>
      <c r="D15" s="46">
        <v>5.4160000000000004</v>
      </c>
      <c r="E15" s="46">
        <f t="shared" si="0"/>
        <v>2.2608000000000001</v>
      </c>
      <c r="F15" s="46">
        <f t="shared" si="1"/>
        <v>2.4268999999999998</v>
      </c>
      <c r="G15" s="46">
        <f t="shared" si="2"/>
        <v>2.7589999999999999</v>
      </c>
    </row>
    <row r="16" spans="1:9" ht="8.25" customHeight="1" x14ac:dyDescent="0.25">
      <c r="A16" s="27"/>
      <c r="B16" s="27"/>
      <c r="C16" s="27"/>
      <c r="D16" s="27"/>
      <c r="E16" s="27"/>
      <c r="F16" s="27"/>
      <c r="G16" s="27"/>
    </row>
    <row r="17" spans="1:7" x14ac:dyDescent="0.25">
      <c r="A17" s="29" t="s">
        <v>50</v>
      </c>
      <c r="B17" s="30"/>
      <c r="D17" s="28"/>
      <c r="E17" s="28"/>
      <c r="F17" s="28"/>
      <c r="G17" s="28"/>
    </row>
    <row r="18" spans="1:7" x14ac:dyDescent="0.25">
      <c r="A18" s="48" t="s">
        <v>3</v>
      </c>
      <c r="B18" s="48" t="s">
        <v>113</v>
      </c>
      <c r="C18" s="49" t="s">
        <v>117</v>
      </c>
      <c r="D18" s="49" t="s">
        <v>114</v>
      </c>
      <c r="E18" s="49" t="s">
        <v>115</v>
      </c>
      <c r="F18" s="49" t="s">
        <v>116</v>
      </c>
    </row>
    <row r="19" spans="1:7" x14ac:dyDescent="0.25">
      <c r="A19" s="31" t="s">
        <v>3</v>
      </c>
      <c r="B19" s="31" t="s">
        <v>55</v>
      </c>
      <c r="C19" s="47" t="s">
        <v>56</v>
      </c>
      <c r="D19" s="47" t="s">
        <v>63</v>
      </c>
      <c r="E19" s="47" t="s">
        <v>57</v>
      </c>
      <c r="F19" s="47" t="s">
        <v>61</v>
      </c>
    </row>
    <row r="20" spans="1:7" x14ac:dyDescent="0.25">
      <c r="A20" s="31" t="s">
        <v>62</v>
      </c>
      <c r="B20" s="31" t="s">
        <v>110</v>
      </c>
      <c r="C20" s="47" t="s">
        <v>77</v>
      </c>
      <c r="D20" s="47" t="s">
        <v>66</v>
      </c>
      <c r="E20" s="47" t="s">
        <v>58</v>
      </c>
      <c r="F20" s="47" t="s">
        <v>71</v>
      </c>
    </row>
    <row r="21" spans="1:7" x14ac:dyDescent="0.25">
      <c r="A21" s="31" t="s">
        <v>65</v>
      </c>
      <c r="B21" s="31" t="s">
        <v>59</v>
      </c>
      <c r="C21" s="47" t="s">
        <v>82</v>
      </c>
      <c r="D21" s="47" t="s">
        <v>73</v>
      </c>
      <c r="E21" s="47" t="s">
        <v>60</v>
      </c>
      <c r="F21" s="47" t="s">
        <v>74</v>
      </c>
    </row>
    <row r="22" spans="1:7" x14ac:dyDescent="0.25">
      <c r="A22" s="31" t="s">
        <v>69</v>
      </c>
      <c r="B22" s="31" t="s">
        <v>67</v>
      </c>
      <c r="C22" s="47" t="s">
        <v>83</v>
      </c>
      <c r="D22" s="51" t="s">
        <v>88</v>
      </c>
      <c r="E22" s="47" t="s">
        <v>64</v>
      </c>
      <c r="F22" s="47" t="s">
        <v>75</v>
      </c>
    </row>
    <row r="23" spans="1:7" x14ac:dyDescent="0.25">
      <c r="A23" s="47" t="s">
        <v>70</v>
      </c>
      <c r="B23" s="47" t="s">
        <v>72</v>
      </c>
      <c r="C23" s="47" t="s">
        <v>93</v>
      </c>
      <c r="D23" s="47" t="s">
        <v>92</v>
      </c>
      <c r="E23" s="47" t="s">
        <v>97</v>
      </c>
      <c r="F23" s="47" t="s">
        <v>76</v>
      </c>
    </row>
    <row r="24" spans="1:7" x14ac:dyDescent="0.25">
      <c r="A24" s="47" t="s">
        <v>91</v>
      </c>
      <c r="B24" s="47" t="s">
        <v>4</v>
      </c>
      <c r="C24" s="47" t="s">
        <v>8</v>
      </c>
      <c r="D24" s="47" t="s">
        <v>94</v>
      </c>
      <c r="E24" s="47" t="s">
        <v>98</v>
      </c>
      <c r="F24" s="47" t="s">
        <v>78</v>
      </c>
    </row>
    <row r="25" spans="1:7" x14ac:dyDescent="0.25">
      <c r="A25" s="47" t="s">
        <v>5</v>
      </c>
      <c r="B25" s="47" t="s">
        <v>80</v>
      </c>
      <c r="C25" s="47" t="s">
        <v>100</v>
      </c>
      <c r="D25" s="47" t="s">
        <v>101</v>
      </c>
      <c r="E25" s="52" t="s">
        <v>7</v>
      </c>
      <c r="F25" s="47" t="s">
        <v>79</v>
      </c>
    </row>
    <row r="26" spans="1:7" x14ac:dyDescent="0.25">
      <c r="A26" s="47" t="s">
        <v>99</v>
      </c>
      <c r="B26" s="47" t="s">
        <v>84</v>
      </c>
      <c r="C26" s="47" t="s">
        <v>107</v>
      </c>
      <c r="D26" s="47" t="s">
        <v>104</v>
      </c>
      <c r="E26" s="47" t="s">
        <v>102</v>
      </c>
      <c r="F26" s="47" t="s">
        <v>81</v>
      </c>
    </row>
    <row r="27" spans="1:7" x14ac:dyDescent="0.25">
      <c r="A27" s="47" t="s">
        <v>6</v>
      </c>
      <c r="B27" s="47" t="s">
        <v>87</v>
      </c>
      <c r="C27" s="47"/>
      <c r="D27" s="47"/>
      <c r="E27" s="47" t="s">
        <v>103</v>
      </c>
      <c r="F27" s="47" t="s">
        <v>85</v>
      </c>
    </row>
    <row r="28" spans="1:7" x14ac:dyDescent="0.25">
      <c r="A28" s="47" t="s">
        <v>95</v>
      </c>
      <c r="B28" s="47" t="s">
        <v>89</v>
      </c>
      <c r="C28" s="47"/>
      <c r="D28" s="47"/>
      <c r="E28" s="47" t="s">
        <v>109</v>
      </c>
      <c r="F28" s="47" t="s">
        <v>86</v>
      </c>
    </row>
    <row r="29" spans="1:7" x14ac:dyDescent="0.25">
      <c r="A29" s="47" t="s">
        <v>96</v>
      </c>
      <c r="B29" s="47" t="s">
        <v>111</v>
      </c>
      <c r="C29" s="47"/>
      <c r="D29" s="47"/>
      <c r="E29" s="47"/>
      <c r="F29" s="47" t="s">
        <v>90</v>
      </c>
    </row>
    <row r="30" spans="1:7" x14ac:dyDescent="0.25">
      <c r="A30" s="47" t="s">
        <v>105</v>
      </c>
      <c r="B30" s="47" t="s">
        <v>108</v>
      </c>
      <c r="C30" s="47"/>
      <c r="D30" s="47"/>
      <c r="E30" s="47"/>
      <c r="F30" s="47"/>
    </row>
    <row r="31" spans="1:7" x14ac:dyDescent="0.25">
      <c r="A31" s="47" t="s">
        <v>106</v>
      </c>
      <c r="B31" s="47"/>
      <c r="C31" s="47"/>
      <c r="D31" s="47"/>
      <c r="E31" s="47"/>
      <c r="F31" s="47"/>
    </row>
    <row r="32" spans="1:7" x14ac:dyDescent="0.25">
      <c r="A32" s="131" t="s">
        <v>121</v>
      </c>
      <c r="B32" s="131"/>
      <c r="C32" s="131"/>
      <c r="D32" s="131"/>
      <c r="E32" s="131"/>
      <c r="F32" s="131"/>
      <c r="G32" s="131"/>
    </row>
    <row r="33" spans="1:7" x14ac:dyDescent="0.25">
      <c r="A33" s="132"/>
      <c r="B33" s="132"/>
      <c r="C33" s="132"/>
      <c r="D33" s="132"/>
      <c r="E33" s="132"/>
      <c r="F33" s="132"/>
      <c r="G33" s="132"/>
    </row>
  </sheetData>
  <sheetProtection algorithmName="SHA-512" hashValue="96jFauUW4lEDkHZQbXWXriv89suoL5rNLwzNb6BxEzc69TkHik28mu4HlvofUtaBtlJsMj9MHA2V9NR+/npsuQ==" saltValue="p+BmCesF+4q1XGc5oumAWg==" spinCount="100000" sheet="1" selectLockedCells="1"/>
  <mergeCells count="4">
    <mergeCell ref="A4:G6"/>
    <mergeCell ref="A3:G3"/>
    <mergeCell ref="A1:B1"/>
    <mergeCell ref="A32:G33"/>
  </mergeCells>
  <pageMargins left="0.7" right="0.7" top="0.75" bottom="0.75" header="0.3" footer="0.3"/>
  <pageSetup fitToHeight="0" orientation="landscape" horizontalDpi="4294967294" verticalDpi="4294967294" r:id="rId1"/>
  <headerFoot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43"/>
  <sheetViews>
    <sheetView zoomScale="110" zoomScaleNormal="110" workbookViewId="0">
      <pane xSplit="4" ySplit="7" topLeftCell="E8" activePane="bottomRight" state="frozen"/>
      <selection pane="topRight" activeCell="E1" sqref="E1"/>
      <selection pane="bottomLeft" activeCell="A8" sqref="A8"/>
      <selection pane="bottomRight" activeCell="F3" sqref="F3:I4"/>
    </sheetView>
  </sheetViews>
  <sheetFormatPr defaultColWidth="9.140625" defaultRowHeight="15" x14ac:dyDescent="0.25"/>
  <cols>
    <col min="1" max="1" width="16" style="12" customWidth="1"/>
    <col min="2" max="2" width="9.140625" style="13" customWidth="1"/>
    <col min="3" max="3" width="19.42578125" style="14" customWidth="1"/>
    <col min="4" max="4" width="17" style="15" customWidth="1"/>
    <col min="5" max="5" width="15" style="19" customWidth="1"/>
    <col min="6" max="6" width="15.140625" style="16" bestFit="1" customWidth="1"/>
    <col min="7" max="7" width="11.42578125" style="17" bestFit="1" customWidth="1"/>
    <col min="8" max="8" width="16.7109375" style="18" bestFit="1" customWidth="1"/>
    <col min="9" max="9" width="21.140625" style="89" customWidth="1"/>
    <col min="10" max="10" width="9.140625" style="93"/>
    <col min="11" max="11" width="8.7109375" style="93" customWidth="1"/>
    <col min="12" max="16384" width="9.140625" style="93"/>
  </cols>
  <sheetData>
    <row r="1" spans="1:9" ht="16.5" customHeight="1" x14ac:dyDescent="0.25">
      <c r="A1" s="133" t="s">
        <v>123</v>
      </c>
      <c r="B1" s="134"/>
      <c r="C1" s="134"/>
      <c r="D1" s="134"/>
      <c r="E1" s="134"/>
      <c r="F1" s="134"/>
      <c r="G1" s="134"/>
      <c r="H1" s="91"/>
      <c r="I1" s="38"/>
    </row>
    <row r="2" spans="1:9" ht="16.5" customHeight="1" thickBot="1" x14ac:dyDescent="0.3">
      <c r="A2" s="135" t="s">
        <v>136</v>
      </c>
      <c r="B2" s="134"/>
      <c r="C2" s="134"/>
      <c r="D2" s="134"/>
      <c r="E2" s="134"/>
      <c r="F2" s="134"/>
      <c r="G2" s="134"/>
      <c r="H2" s="92"/>
      <c r="I2" s="38"/>
    </row>
    <row r="3" spans="1:9" ht="16.5" customHeight="1" thickBot="1" x14ac:dyDescent="0.3">
      <c r="A3" s="142" t="s">
        <v>13</v>
      </c>
      <c r="B3" s="143"/>
      <c r="C3" s="8" t="s">
        <v>22</v>
      </c>
      <c r="D3" s="9"/>
      <c r="E3" s="136" t="s">
        <v>112</v>
      </c>
      <c r="F3" s="145"/>
      <c r="G3" s="146"/>
      <c r="H3" s="147"/>
      <c r="I3" s="148"/>
    </row>
    <row r="4" spans="1:9" ht="22.15" customHeight="1" x14ac:dyDescent="0.25">
      <c r="A4" s="144"/>
      <c r="B4" s="144"/>
      <c r="C4" s="53"/>
      <c r="D4" s="54"/>
      <c r="E4" s="136"/>
      <c r="F4" s="149"/>
      <c r="G4" s="150"/>
      <c r="H4" s="151"/>
      <c r="I4" s="152"/>
    </row>
    <row r="5" spans="1:9" ht="30" customHeight="1" thickBot="1" x14ac:dyDescent="0.3">
      <c r="A5" s="90"/>
      <c r="B5" s="90"/>
      <c r="C5" s="137" t="s">
        <v>130</v>
      </c>
      <c r="D5" s="138"/>
      <c r="E5" s="138"/>
      <c r="F5" s="139"/>
      <c r="G5" s="140"/>
      <c r="H5" s="140"/>
      <c r="I5" s="141"/>
    </row>
    <row r="6" spans="1:9" ht="8.25" customHeight="1" thickBot="1" x14ac:dyDescent="0.3">
      <c r="A6" s="56"/>
      <c r="B6" s="90"/>
      <c r="C6" s="53"/>
      <c r="D6" s="53"/>
      <c r="E6" s="53"/>
      <c r="F6" s="89"/>
      <c r="G6" s="89"/>
      <c r="H6" s="89"/>
    </row>
    <row r="7" spans="1:9" s="94" customFormat="1" ht="73.150000000000006" customHeight="1" x14ac:dyDescent="0.25">
      <c r="A7" s="82" t="s">
        <v>0</v>
      </c>
      <c r="B7" s="83" t="s">
        <v>1</v>
      </c>
      <c r="C7" s="68" t="s">
        <v>2</v>
      </c>
      <c r="D7" s="69" t="s">
        <v>29</v>
      </c>
      <c r="E7" s="69" t="s">
        <v>126</v>
      </c>
      <c r="F7" s="69" t="s">
        <v>125</v>
      </c>
      <c r="G7" s="69" t="s">
        <v>25</v>
      </c>
      <c r="H7" s="69" t="s">
        <v>31</v>
      </c>
      <c r="I7" s="70" t="s">
        <v>124</v>
      </c>
    </row>
    <row r="8" spans="1:9" x14ac:dyDescent="0.25">
      <c r="A8" s="84" t="s">
        <v>3</v>
      </c>
      <c r="B8" s="60"/>
      <c r="C8" s="71"/>
      <c r="D8" s="61"/>
      <c r="E8" s="95"/>
      <c r="F8" s="95"/>
      <c r="G8" s="63"/>
      <c r="H8" s="63"/>
      <c r="I8" s="72"/>
    </row>
    <row r="9" spans="1:9" x14ac:dyDescent="0.25">
      <c r="A9" s="85"/>
      <c r="B9" s="64">
        <v>1</v>
      </c>
      <c r="C9" s="73" t="s">
        <v>28</v>
      </c>
      <c r="D9" s="58">
        <v>724275</v>
      </c>
      <c r="E9" s="96"/>
      <c r="F9" s="96"/>
      <c r="G9" s="97">
        <f>TRUNC((TRUNC(E9,4)*2)+TRUNC(F9,4),4)</f>
        <v>0</v>
      </c>
      <c r="H9" s="97" t="str">
        <f>IF(TRUNC(G9/3,4)=0,"",(TRUNC(G9/3,4)))</f>
        <v/>
      </c>
      <c r="I9" s="88"/>
    </row>
    <row r="10" spans="1:9" x14ac:dyDescent="0.25">
      <c r="A10" s="85"/>
      <c r="B10" s="65">
        <v>2</v>
      </c>
      <c r="C10" s="74" t="s">
        <v>30</v>
      </c>
      <c r="D10" s="11">
        <v>391550</v>
      </c>
      <c r="E10" s="96"/>
      <c r="F10" s="96"/>
      <c r="G10" s="97">
        <f t="shared" ref="G10:G11" si="0">TRUNC((TRUNC(E10,4)*2)+TRUNC(F10,4),4)</f>
        <v>0</v>
      </c>
      <c r="H10" s="97" t="str">
        <f t="shared" ref="H10:H11" si="1">IF(TRUNC(G10/3,4)=0,"",(TRUNC(G10/3,4)))</f>
        <v/>
      </c>
      <c r="I10" s="88"/>
    </row>
    <row r="11" spans="1:9" x14ac:dyDescent="0.25">
      <c r="A11" s="85"/>
      <c r="B11" s="66">
        <v>3</v>
      </c>
      <c r="C11" s="75" t="s">
        <v>26</v>
      </c>
      <c r="D11" s="10">
        <v>197530</v>
      </c>
      <c r="E11" s="96"/>
      <c r="F11" s="96"/>
      <c r="G11" s="97">
        <f t="shared" si="0"/>
        <v>0</v>
      </c>
      <c r="H11" s="97" t="str">
        <f t="shared" si="1"/>
        <v/>
      </c>
      <c r="I11" s="88"/>
    </row>
    <row r="12" spans="1:9" x14ac:dyDescent="0.25">
      <c r="A12" s="84" t="s">
        <v>55</v>
      </c>
      <c r="B12" s="60"/>
      <c r="C12" s="71"/>
      <c r="D12" s="61"/>
      <c r="E12" s="95"/>
      <c r="F12" s="95"/>
      <c r="G12" s="63"/>
      <c r="H12" s="63"/>
      <c r="I12" s="72"/>
    </row>
    <row r="13" spans="1:9" x14ac:dyDescent="0.25">
      <c r="A13" s="85"/>
      <c r="B13" s="64">
        <v>4</v>
      </c>
      <c r="C13" s="73" t="s">
        <v>28</v>
      </c>
      <c r="D13" s="58">
        <v>167500</v>
      </c>
      <c r="E13" s="96"/>
      <c r="F13" s="96"/>
      <c r="G13" s="97">
        <f t="shared" ref="G13:G15" si="2">TRUNC((TRUNC(E13,4)*2)+TRUNC(F13,4),4)</f>
        <v>0</v>
      </c>
      <c r="H13" s="97" t="str">
        <f t="shared" ref="H13:H15" si="3">IF(TRUNC(G13/3,4)=0,"",(TRUNC(G13/3,4)))</f>
        <v/>
      </c>
      <c r="I13" s="88"/>
    </row>
    <row r="14" spans="1:9" x14ac:dyDescent="0.25">
      <c r="A14" s="85"/>
      <c r="B14" s="65">
        <v>5</v>
      </c>
      <c r="C14" s="74" t="s">
        <v>30</v>
      </c>
      <c r="D14" s="11">
        <v>10000</v>
      </c>
      <c r="E14" s="96"/>
      <c r="F14" s="96"/>
      <c r="G14" s="97">
        <f t="shared" si="2"/>
        <v>0</v>
      </c>
      <c r="H14" s="97" t="str">
        <f t="shared" si="3"/>
        <v/>
      </c>
      <c r="I14" s="88"/>
    </row>
    <row r="15" spans="1:9" x14ac:dyDescent="0.25">
      <c r="A15" s="85"/>
      <c r="B15" s="66">
        <v>6</v>
      </c>
      <c r="C15" s="75" t="s">
        <v>26</v>
      </c>
      <c r="D15" s="10">
        <v>91500</v>
      </c>
      <c r="E15" s="96"/>
      <c r="F15" s="96"/>
      <c r="G15" s="97">
        <f t="shared" si="2"/>
        <v>0</v>
      </c>
      <c r="H15" s="97" t="str">
        <f t="shared" si="3"/>
        <v/>
      </c>
      <c r="I15" s="88"/>
    </row>
    <row r="16" spans="1:9" x14ac:dyDescent="0.25">
      <c r="A16" s="84" t="s">
        <v>56</v>
      </c>
      <c r="B16" s="60"/>
      <c r="C16" s="71"/>
      <c r="D16" s="61"/>
      <c r="E16" s="95"/>
      <c r="F16" s="95"/>
      <c r="G16" s="63"/>
      <c r="H16" s="63"/>
      <c r="I16" s="72"/>
    </row>
    <row r="17" spans="1:9" x14ac:dyDescent="0.25">
      <c r="A17" s="85"/>
      <c r="B17" s="67">
        <v>7</v>
      </c>
      <c r="C17" s="76" t="s">
        <v>26</v>
      </c>
      <c r="D17" s="59">
        <v>14000</v>
      </c>
      <c r="E17" s="96"/>
      <c r="F17" s="96"/>
      <c r="G17" s="97">
        <f>TRUNC((TRUNC(E17,4)*2)+TRUNC(F17,4),4)</f>
        <v>0</v>
      </c>
      <c r="H17" s="97" t="str">
        <f>IF(TRUNC(G17/3,4)=0,"",(TRUNC(G17/3,4)))</f>
        <v/>
      </c>
      <c r="I17" s="88"/>
    </row>
    <row r="18" spans="1:9" x14ac:dyDescent="0.25">
      <c r="A18" s="84" t="s">
        <v>57</v>
      </c>
      <c r="B18" s="60"/>
      <c r="C18" s="71"/>
      <c r="D18" s="61"/>
      <c r="E18" s="95"/>
      <c r="F18" s="95"/>
      <c r="G18" s="63"/>
      <c r="H18" s="63"/>
      <c r="I18" s="87"/>
    </row>
    <row r="19" spans="1:9" x14ac:dyDescent="0.25">
      <c r="A19" s="85"/>
      <c r="B19" s="64">
        <v>8</v>
      </c>
      <c r="C19" s="73" t="s">
        <v>28</v>
      </c>
      <c r="D19" s="58">
        <v>919230</v>
      </c>
      <c r="E19" s="96"/>
      <c r="F19" s="96"/>
      <c r="G19" s="97">
        <f t="shared" ref="G19:G21" si="4">TRUNC((TRUNC(E19,4)*2)+TRUNC(F19,4),4)</f>
        <v>0</v>
      </c>
      <c r="H19" s="97" t="str">
        <f t="shared" ref="H19:H21" si="5">IF(TRUNC(G19/3,4)=0,"",(TRUNC(G19/3,4)))</f>
        <v/>
      </c>
      <c r="I19" s="88"/>
    </row>
    <row r="20" spans="1:9" x14ac:dyDescent="0.25">
      <c r="A20" s="85"/>
      <c r="B20" s="65">
        <v>9</v>
      </c>
      <c r="C20" s="74" t="s">
        <v>30</v>
      </c>
      <c r="D20" s="11">
        <v>249000</v>
      </c>
      <c r="E20" s="96"/>
      <c r="F20" s="96"/>
      <c r="G20" s="97">
        <f t="shared" si="4"/>
        <v>0</v>
      </c>
      <c r="H20" s="97" t="str">
        <f t="shared" si="5"/>
        <v/>
      </c>
      <c r="I20" s="88"/>
    </row>
    <row r="21" spans="1:9" x14ac:dyDescent="0.25">
      <c r="A21" s="85"/>
      <c r="B21" s="66">
        <v>10</v>
      </c>
      <c r="C21" s="75" t="s">
        <v>26</v>
      </c>
      <c r="D21" s="10">
        <v>147500</v>
      </c>
      <c r="E21" s="96"/>
      <c r="F21" s="96"/>
      <c r="G21" s="97">
        <f t="shared" si="4"/>
        <v>0</v>
      </c>
      <c r="H21" s="97" t="str">
        <f t="shared" si="5"/>
        <v/>
      </c>
      <c r="I21" s="88"/>
    </row>
    <row r="22" spans="1:9" x14ac:dyDescent="0.25">
      <c r="A22" s="84" t="s">
        <v>110</v>
      </c>
      <c r="B22" s="60"/>
      <c r="C22" s="71"/>
      <c r="D22" s="61"/>
      <c r="E22" s="95"/>
      <c r="F22" s="95"/>
      <c r="G22" s="63"/>
      <c r="H22" s="63"/>
      <c r="I22" s="87"/>
    </row>
    <row r="23" spans="1:9" x14ac:dyDescent="0.25">
      <c r="A23" s="85"/>
      <c r="B23" s="64">
        <v>11</v>
      </c>
      <c r="C23" s="73" t="s">
        <v>28</v>
      </c>
      <c r="D23" s="58">
        <v>275800</v>
      </c>
      <c r="E23" s="96"/>
      <c r="F23" s="96"/>
      <c r="G23" s="97">
        <f t="shared" ref="G23:G25" si="6">TRUNC((TRUNC(E23,4)*2)+TRUNC(F23,4),4)</f>
        <v>0</v>
      </c>
      <c r="H23" s="97" t="str">
        <f t="shared" ref="H23:H25" si="7">IF(TRUNC(G23/3,4)=0,"",(TRUNC(G23/3,4)))</f>
        <v/>
      </c>
      <c r="I23" s="88"/>
    </row>
    <row r="24" spans="1:9" x14ac:dyDescent="0.25">
      <c r="A24" s="85"/>
      <c r="B24" s="65">
        <v>12</v>
      </c>
      <c r="C24" s="74" t="s">
        <v>30</v>
      </c>
      <c r="D24" s="11">
        <v>50900</v>
      </c>
      <c r="E24" s="96"/>
      <c r="F24" s="96"/>
      <c r="G24" s="97">
        <f t="shared" si="6"/>
        <v>0</v>
      </c>
      <c r="H24" s="97" t="str">
        <f t="shared" si="7"/>
        <v/>
      </c>
      <c r="I24" s="88"/>
    </row>
    <row r="25" spans="1:9" x14ac:dyDescent="0.25">
      <c r="A25" s="85"/>
      <c r="B25" s="66">
        <v>13</v>
      </c>
      <c r="C25" s="75" t="s">
        <v>26</v>
      </c>
      <c r="D25" s="10">
        <v>107000</v>
      </c>
      <c r="E25" s="96"/>
      <c r="F25" s="96"/>
      <c r="G25" s="97">
        <f t="shared" si="6"/>
        <v>0</v>
      </c>
      <c r="H25" s="97" t="str">
        <f t="shared" si="7"/>
        <v/>
      </c>
      <c r="I25" s="88"/>
    </row>
    <row r="26" spans="1:9" x14ac:dyDescent="0.25">
      <c r="A26" s="84" t="s">
        <v>58</v>
      </c>
      <c r="B26" s="60"/>
      <c r="C26" s="71"/>
      <c r="D26" s="61"/>
      <c r="E26" s="95"/>
      <c r="F26" s="95"/>
      <c r="G26" s="63"/>
      <c r="H26" s="63"/>
      <c r="I26" s="87"/>
    </row>
    <row r="27" spans="1:9" x14ac:dyDescent="0.25">
      <c r="A27" s="85"/>
      <c r="B27" s="64">
        <v>14</v>
      </c>
      <c r="C27" s="73" t="s">
        <v>28</v>
      </c>
      <c r="D27" s="58">
        <v>112750</v>
      </c>
      <c r="E27" s="96"/>
      <c r="F27" s="96"/>
      <c r="G27" s="97">
        <f t="shared" ref="G27:G28" si="8">TRUNC((TRUNC(E27,4)*2)+TRUNC(F27,4),4)</f>
        <v>0</v>
      </c>
      <c r="H27" s="97" t="str">
        <f t="shared" ref="H27:H28" si="9">IF(TRUNC(G27/3,4)=0,"",(TRUNC(G27/3,4)))</f>
        <v/>
      </c>
      <c r="I27" s="88"/>
    </row>
    <row r="28" spans="1:9" x14ac:dyDescent="0.25">
      <c r="A28" s="85"/>
      <c r="B28" s="66">
        <v>15</v>
      </c>
      <c r="C28" s="75" t="s">
        <v>26</v>
      </c>
      <c r="D28" s="10">
        <v>590429</v>
      </c>
      <c r="E28" s="96"/>
      <c r="F28" s="96"/>
      <c r="G28" s="97">
        <f t="shared" si="8"/>
        <v>0</v>
      </c>
      <c r="H28" s="97" t="str">
        <f t="shared" si="9"/>
        <v/>
      </c>
      <c r="I28" s="88"/>
    </row>
    <row r="29" spans="1:9" x14ac:dyDescent="0.25">
      <c r="A29" s="84" t="s">
        <v>59</v>
      </c>
      <c r="B29" s="60"/>
      <c r="C29" s="71"/>
      <c r="D29" s="61"/>
      <c r="E29" s="95"/>
      <c r="F29" s="95"/>
      <c r="G29" s="63"/>
      <c r="H29" s="63"/>
      <c r="I29" s="87"/>
    </row>
    <row r="30" spans="1:9" x14ac:dyDescent="0.25">
      <c r="A30" s="85"/>
      <c r="B30" s="64">
        <v>16</v>
      </c>
      <c r="C30" s="73" t="s">
        <v>28</v>
      </c>
      <c r="D30" s="58">
        <v>123000</v>
      </c>
      <c r="E30" s="96"/>
      <c r="F30" s="96"/>
      <c r="G30" s="97">
        <f t="shared" ref="G30:G33" si="10">TRUNC((TRUNC(E30,4)*2)+TRUNC(F30,4),4)</f>
        <v>0</v>
      </c>
      <c r="H30" s="97" t="str">
        <f t="shared" ref="H30:H33" si="11">IF(TRUNC(G30/3,4)=0,"",(TRUNC(G30/3,4)))</f>
        <v/>
      </c>
      <c r="I30" s="88"/>
    </row>
    <row r="31" spans="1:9" x14ac:dyDescent="0.25">
      <c r="A31" s="85"/>
      <c r="B31" s="65">
        <v>17</v>
      </c>
      <c r="C31" s="74" t="s">
        <v>30</v>
      </c>
      <c r="D31" s="11">
        <v>553826</v>
      </c>
      <c r="E31" s="96"/>
      <c r="F31" s="96"/>
      <c r="G31" s="97">
        <f t="shared" si="10"/>
        <v>0</v>
      </c>
      <c r="H31" s="97" t="str">
        <f t="shared" si="11"/>
        <v/>
      </c>
      <c r="I31" s="88"/>
    </row>
    <row r="32" spans="1:9" x14ac:dyDescent="0.25">
      <c r="A32" s="85"/>
      <c r="B32" s="66">
        <v>18</v>
      </c>
      <c r="C32" s="75" t="s">
        <v>26</v>
      </c>
      <c r="D32" s="10">
        <v>149000</v>
      </c>
      <c r="E32" s="96"/>
      <c r="F32" s="96"/>
      <c r="G32" s="97">
        <f t="shared" ref="G32" si="12">TRUNC((TRUNC(E32,4)*2)+TRUNC(F32,4),4)</f>
        <v>0</v>
      </c>
      <c r="H32" s="97" t="str">
        <f t="shared" ref="H32" si="13">IF(TRUNC(G32/3,4)=0,"",(TRUNC(G32/3,4)))</f>
        <v/>
      </c>
      <c r="I32" s="88"/>
    </row>
    <row r="33" spans="1:9" x14ac:dyDescent="0.25">
      <c r="A33" s="85"/>
      <c r="B33" s="66">
        <v>19</v>
      </c>
      <c r="C33" s="75" t="s">
        <v>27</v>
      </c>
      <c r="D33" s="10">
        <v>27000</v>
      </c>
      <c r="E33" s="96"/>
      <c r="F33" s="96"/>
      <c r="G33" s="97">
        <f t="shared" si="10"/>
        <v>0</v>
      </c>
      <c r="H33" s="97" t="str">
        <f t="shared" si="11"/>
        <v/>
      </c>
      <c r="I33" s="88"/>
    </row>
    <row r="34" spans="1:9" x14ac:dyDescent="0.25">
      <c r="A34" s="84" t="s">
        <v>60</v>
      </c>
      <c r="B34" s="60"/>
      <c r="C34" s="71"/>
      <c r="D34" s="61"/>
      <c r="E34" s="95"/>
      <c r="F34" s="95"/>
      <c r="G34" s="63"/>
      <c r="H34" s="63"/>
      <c r="I34" s="87"/>
    </row>
    <row r="35" spans="1:9" x14ac:dyDescent="0.25">
      <c r="A35" s="85"/>
      <c r="B35" s="64">
        <v>20</v>
      </c>
      <c r="C35" s="73" t="s">
        <v>28</v>
      </c>
      <c r="D35" s="58">
        <v>54700</v>
      </c>
      <c r="E35" s="96"/>
      <c r="F35" s="96"/>
      <c r="G35" s="97">
        <f t="shared" ref="G35:G37" si="14">TRUNC((TRUNC(E35,4)*2)+TRUNC(F35,4),4)</f>
        <v>0</v>
      </c>
      <c r="H35" s="97" t="str">
        <f t="shared" ref="H35:H37" si="15">IF(TRUNC(G35/3,4)=0,"",(TRUNC(G35/3,4)))</f>
        <v/>
      </c>
      <c r="I35" s="88"/>
    </row>
    <row r="36" spans="1:9" x14ac:dyDescent="0.25">
      <c r="A36" s="85"/>
      <c r="B36" s="65">
        <v>21</v>
      </c>
      <c r="C36" s="74" t="s">
        <v>30</v>
      </c>
      <c r="D36" s="11">
        <v>1000</v>
      </c>
      <c r="E36" s="96"/>
      <c r="F36" s="96"/>
      <c r="G36" s="97">
        <f t="shared" si="14"/>
        <v>0</v>
      </c>
      <c r="H36" s="97" t="str">
        <f t="shared" si="15"/>
        <v/>
      </c>
      <c r="I36" s="88"/>
    </row>
    <row r="37" spans="1:9" x14ac:dyDescent="0.25">
      <c r="A37" s="85"/>
      <c r="B37" s="66">
        <v>22</v>
      </c>
      <c r="C37" s="75" t="s">
        <v>26</v>
      </c>
      <c r="D37" s="10">
        <v>40000</v>
      </c>
      <c r="E37" s="96"/>
      <c r="F37" s="96"/>
      <c r="G37" s="97">
        <f t="shared" si="14"/>
        <v>0</v>
      </c>
      <c r="H37" s="97" t="str">
        <f t="shared" si="15"/>
        <v/>
      </c>
      <c r="I37" s="88"/>
    </row>
    <row r="38" spans="1:9" x14ac:dyDescent="0.25">
      <c r="A38" s="84" t="s">
        <v>61</v>
      </c>
      <c r="B38" s="60"/>
      <c r="C38" s="71"/>
      <c r="D38" s="61"/>
      <c r="E38" s="95"/>
      <c r="F38" s="95"/>
      <c r="G38" s="63"/>
      <c r="H38" s="63"/>
      <c r="I38" s="87"/>
    </row>
    <row r="39" spans="1:9" x14ac:dyDescent="0.25">
      <c r="A39" s="85"/>
      <c r="B39" s="64">
        <v>23</v>
      </c>
      <c r="C39" s="73" t="s">
        <v>28</v>
      </c>
      <c r="D39" s="58">
        <v>165500</v>
      </c>
      <c r="E39" s="96"/>
      <c r="F39" s="96"/>
      <c r="G39" s="97">
        <f t="shared" ref="G39:G40" si="16">TRUNC((TRUNC(E39,4)*2)+TRUNC(F39,4),4)</f>
        <v>0</v>
      </c>
      <c r="H39" s="97" t="str">
        <f t="shared" ref="H39:H40" si="17">IF(TRUNC(G39/3,4)=0,"",(TRUNC(G39/3,4)))</f>
        <v/>
      </c>
      <c r="I39" s="88"/>
    </row>
    <row r="40" spans="1:9" x14ac:dyDescent="0.25">
      <c r="A40" s="85"/>
      <c r="B40" s="66">
        <v>24</v>
      </c>
      <c r="C40" s="75" t="s">
        <v>26</v>
      </c>
      <c r="D40" s="10">
        <v>103400</v>
      </c>
      <c r="E40" s="96"/>
      <c r="F40" s="96"/>
      <c r="G40" s="97">
        <f t="shared" si="16"/>
        <v>0</v>
      </c>
      <c r="H40" s="97" t="str">
        <f t="shared" si="17"/>
        <v/>
      </c>
      <c r="I40" s="88"/>
    </row>
    <row r="41" spans="1:9" x14ac:dyDescent="0.25">
      <c r="A41" s="84" t="s">
        <v>62</v>
      </c>
      <c r="B41" s="60"/>
      <c r="C41" s="71"/>
      <c r="D41" s="61"/>
      <c r="E41" s="95"/>
      <c r="F41" s="95"/>
      <c r="G41" s="63"/>
      <c r="H41" s="63"/>
      <c r="I41" s="87"/>
    </row>
    <row r="42" spans="1:9" x14ac:dyDescent="0.25">
      <c r="A42" s="85"/>
      <c r="B42" s="64">
        <v>25</v>
      </c>
      <c r="C42" s="73" t="s">
        <v>28</v>
      </c>
      <c r="D42" s="58">
        <v>27000</v>
      </c>
      <c r="E42" s="96"/>
      <c r="F42" s="96"/>
      <c r="G42" s="97">
        <f t="shared" ref="G42:G44" si="18">TRUNC((TRUNC(E42,4)*2)+TRUNC(F42,4),4)</f>
        <v>0</v>
      </c>
      <c r="H42" s="97" t="str">
        <f t="shared" ref="H42:H44" si="19">IF(TRUNC(G42/3,4)=0,"",(TRUNC(G42/3,4)))</f>
        <v/>
      </c>
      <c r="I42" s="88"/>
    </row>
    <row r="43" spans="1:9" x14ac:dyDescent="0.25">
      <c r="A43" s="85"/>
      <c r="B43" s="65">
        <v>26</v>
      </c>
      <c r="C43" s="74" t="s">
        <v>30</v>
      </c>
      <c r="D43" s="11">
        <v>1000</v>
      </c>
      <c r="E43" s="96"/>
      <c r="F43" s="96"/>
      <c r="G43" s="97">
        <f t="shared" si="18"/>
        <v>0</v>
      </c>
      <c r="H43" s="97" t="str">
        <f t="shared" si="19"/>
        <v/>
      </c>
      <c r="I43" s="88"/>
    </row>
    <row r="44" spans="1:9" x14ac:dyDescent="0.25">
      <c r="A44" s="85"/>
      <c r="B44" s="66">
        <v>27</v>
      </c>
      <c r="C44" s="75" t="s">
        <v>26</v>
      </c>
      <c r="D44" s="10">
        <v>93000</v>
      </c>
      <c r="E44" s="96"/>
      <c r="F44" s="96"/>
      <c r="G44" s="97">
        <f t="shared" si="18"/>
        <v>0</v>
      </c>
      <c r="H44" s="97" t="str">
        <f t="shared" si="19"/>
        <v/>
      </c>
      <c r="I44" s="88"/>
    </row>
    <row r="45" spans="1:9" x14ac:dyDescent="0.25">
      <c r="A45" s="84" t="s">
        <v>63</v>
      </c>
      <c r="B45" s="60"/>
      <c r="C45" s="71"/>
      <c r="D45" s="61"/>
      <c r="E45" s="95"/>
      <c r="F45" s="95"/>
      <c r="G45" s="63"/>
      <c r="H45" s="63"/>
      <c r="I45" s="87"/>
    </row>
    <row r="46" spans="1:9" x14ac:dyDescent="0.25">
      <c r="A46" s="85"/>
      <c r="B46" s="64">
        <v>28</v>
      </c>
      <c r="C46" s="73" t="s">
        <v>28</v>
      </c>
      <c r="D46" s="58">
        <v>72000</v>
      </c>
      <c r="E46" s="96"/>
      <c r="F46" s="96"/>
      <c r="G46" s="97">
        <f t="shared" ref="G46:G47" si="20">TRUNC((TRUNC(E46,4)*2)+TRUNC(F46,4),4)</f>
        <v>0</v>
      </c>
      <c r="H46" s="97" t="str">
        <f t="shared" ref="H46:H47" si="21">IF(TRUNC(G46/3,4)=0,"",(TRUNC(G46/3,4)))</f>
        <v/>
      </c>
      <c r="I46" s="88"/>
    </row>
    <row r="47" spans="1:9" x14ac:dyDescent="0.25">
      <c r="A47" s="85"/>
      <c r="B47" s="66">
        <v>29</v>
      </c>
      <c r="C47" s="75" t="s">
        <v>26</v>
      </c>
      <c r="D47" s="10">
        <v>91800</v>
      </c>
      <c r="E47" s="96"/>
      <c r="F47" s="96"/>
      <c r="G47" s="97">
        <f t="shared" si="20"/>
        <v>0</v>
      </c>
      <c r="H47" s="97" t="str">
        <f t="shared" si="21"/>
        <v/>
      </c>
      <c r="I47" s="88"/>
    </row>
    <row r="48" spans="1:9" x14ac:dyDescent="0.25">
      <c r="A48" s="84" t="s">
        <v>64</v>
      </c>
      <c r="B48" s="60"/>
      <c r="C48" s="71"/>
      <c r="D48" s="61"/>
      <c r="E48" s="95"/>
      <c r="F48" s="95"/>
      <c r="G48" s="63"/>
      <c r="H48" s="63"/>
      <c r="I48" s="87"/>
    </row>
    <row r="49" spans="1:9" x14ac:dyDescent="0.25">
      <c r="A49" s="85"/>
      <c r="B49" s="64">
        <v>30</v>
      </c>
      <c r="C49" s="73" t="s">
        <v>28</v>
      </c>
      <c r="D49" s="58">
        <v>7000</v>
      </c>
      <c r="E49" s="96"/>
      <c r="F49" s="96"/>
      <c r="G49" s="97">
        <f t="shared" ref="G49:G50" si="22">TRUNC((TRUNC(E49,4)*2)+TRUNC(F49,4),4)</f>
        <v>0</v>
      </c>
      <c r="H49" s="97" t="str">
        <f t="shared" ref="H49:H50" si="23">IF(TRUNC(G49/3,4)=0,"",(TRUNC(G49/3,4)))</f>
        <v/>
      </c>
      <c r="I49" s="88"/>
    </row>
    <row r="50" spans="1:9" x14ac:dyDescent="0.25">
      <c r="A50" s="85"/>
      <c r="B50" s="66">
        <v>31</v>
      </c>
      <c r="C50" s="75" t="s">
        <v>26</v>
      </c>
      <c r="D50" s="10">
        <v>89000</v>
      </c>
      <c r="E50" s="96"/>
      <c r="F50" s="96"/>
      <c r="G50" s="97">
        <f t="shared" si="22"/>
        <v>0</v>
      </c>
      <c r="H50" s="97" t="str">
        <f t="shared" si="23"/>
        <v/>
      </c>
      <c r="I50" s="88"/>
    </row>
    <row r="51" spans="1:9" x14ac:dyDescent="0.25">
      <c r="A51" s="84" t="s">
        <v>65</v>
      </c>
      <c r="B51" s="60"/>
      <c r="C51" s="71"/>
      <c r="D51" s="61"/>
      <c r="E51" s="95"/>
      <c r="F51" s="95"/>
      <c r="G51" s="63"/>
      <c r="H51" s="63"/>
      <c r="I51" s="87"/>
    </row>
    <row r="52" spans="1:9" x14ac:dyDescent="0.25">
      <c r="A52" s="85"/>
      <c r="B52" s="64">
        <v>32</v>
      </c>
      <c r="C52" s="73" t="s">
        <v>28</v>
      </c>
      <c r="D52" s="58">
        <v>287400</v>
      </c>
      <c r="E52" s="96"/>
      <c r="F52" s="96"/>
      <c r="G52" s="97">
        <f t="shared" ref="G52:G53" si="24">TRUNC((TRUNC(E52,4)*2)+TRUNC(F52,4),4)</f>
        <v>0</v>
      </c>
      <c r="H52" s="97" t="str">
        <f t="shared" ref="H52:H53" si="25">IF(TRUNC(G52/3,4)=0,"",(TRUNC(G52/3,4)))</f>
        <v/>
      </c>
      <c r="I52" s="88"/>
    </row>
    <row r="53" spans="1:9" x14ac:dyDescent="0.25">
      <c r="A53" s="85"/>
      <c r="B53" s="66">
        <v>33</v>
      </c>
      <c r="C53" s="75" t="s">
        <v>26</v>
      </c>
      <c r="D53" s="10">
        <v>63000</v>
      </c>
      <c r="E53" s="96"/>
      <c r="F53" s="96"/>
      <c r="G53" s="97">
        <f t="shared" si="24"/>
        <v>0</v>
      </c>
      <c r="H53" s="97" t="str">
        <f t="shared" si="25"/>
        <v/>
      </c>
      <c r="I53" s="88"/>
    </row>
    <row r="54" spans="1:9" x14ac:dyDescent="0.25">
      <c r="A54" s="84" t="s">
        <v>66</v>
      </c>
      <c r="B54" s="60"/>
      <c r="C54" s="71"/>
      <c r="D54" s="61"/>
      <c r="E54" s="95"/>
      <c r="F54" s="95"/>
      <c r="G54" s="63"/>
      <c r="H54" s="63"/>
      <c r="I54" s="87"/>
    </row>
    <row r="55" spans="1:9" x14ac:dyDescent="0.25">
      <c r="A55" s="85"/>
      <c r="B55" s="64">
        <v>34</v>
      </c>
      <c r="C55" s="73" t="s">
        <v>28</v>
      </c>
      <c r="D55" s="58">
        <v>610900</v>
      </c>
      <c r="E55" s="96"/>
      <c r="F55" s="96"/>
      <c r="G55" s="97">
        <f t="shared" ref="G55:G57" si="26">TRUNC((TRUNC(E55,4)*2)+TRUNC(F55,4),4)</f>
        <v>0</v>
      </c>
      <c r="H55" s="97" t="str">
        <f t="shared" ref="H55:H57" si="27">IF(TRUNC(G55/3,4)=0,"",(TRUNC(G55/3,4)))</f>
        <v/>
      </c>
      <c r="I55" s="88"/>
    </row>
    <row r="56" spans="1:9" x14ac:dyDescent="0.25">
      <c r="A56" s="85"/>
      <c r="B56" s="65">
        <v>35</v>
      </c>
      <c r="C56" s="74" t="s">
        <v>30</v>
      </c>
      <c r="D56" s="11">
        <v>530200</v>
      </c>
      <c r="E56" s="96"/>
      <c r="F56" s="96"/>
      <c r="G56" s="97">
        <f t="shared" si="26"/>
        <v>0</v>
      </c>
      <c r="H56" s="97" t="str">
        <f t="shared" si="27"/>
        <v/>
      </c>
      <c r="I56" s="88"/>
    </row>
    <row r="57" spans="1:9" x14ac:dyDescent="0.25">
      <c r="A57" s="85"/>
      <c r="B57" s="66">
        <v>36</v>
      </c>
      <c r="C57" s="75" t="s">
        <v>26</v>
      </c>
      <c r="D57" s="10">
        <v>188000</v>
      </c>
      <c r="E57" s="96"/>
      <c r="F57" s="96"/>
      <c r="G57" s="97">
        <f t="shared" si="26"/>
        <v>0</v>
      </c>
      <c r="H57" s="97" t="str">
        <f t="shared" si="27"/>
        <v/>
      </c>
      <c r="I57" s="88"/>
    </row>
    <row r="58" spans="1:9" x14ac:dyDescent="0.25">
      <c r="A58" s="84" t="s">
        <v>67</v>
      </c>
      <c r="B58" s="60"/>
      <c r="C58" s="71"/>
      <c r="D58" s="61"/>
      <c r="E58" s="95"/>
      <c r="F58" s="95"/>
      <c r="G58" s="63"/>
      <c r="H58" s="63"/>
      <c r="I58" s="87"/>
    </row>
    <row r="59" spans="1:9" x14ac:dyDescent="0.25">
      <c r="A59" s="85"/>
      <c r="B59" s="64">
        <v>37</v>
      </c>
      <c r="C59" s="73" t="s">
        <v>28</v>
      </c>
      <c r="D59" s="58">
        <v>1218497</v>
      </c>
      <c r="E59" s="96"/>
      <c r="F59" s="96"/>
      <c r="G59" s="97">
        <f t="shared" ref="G59:G63" si="28">TRUNC((TRUNC(E59,4)*2)+TRUNC(F59,4),4)</f>
        <v>0</v>
      </c>
      <c r="H59" s="97" t="str">
        <f t="shared" ref="H59:H63" si="29">IF(TRUNC(G59/3,4)=0,"",(TRUNC(G59/3,4)))</f>
        <v/>
      </c>
      <c r="I59" s="88"/>
    </row>
    <row r="60" spans="1:9" x14ac:dyDescent="0.25">
      <c r="A60" s="85"/>
      <c r="B60" s="65">
        <v>38</v>
      </c>
      <c r="C60" s="74" t="s">
        <v>30</v>
      </c>
      <c r="D60" s="11">
        <v>269500</v>
      </c>
      <c r="E60" s="96"/>
      <c r="F60" s="96"/>
      <c r="G60" s="97">
        <f t="shared" si="28"/>
        <v>0</v>
      </c>
      <c r="H60" s="97" t="str">
        <f t="shared" si="29"/>
        <v/>
      </c>
      <c r="I60" s="88"/>
    </row>
    <row r="61" spans="1:9" x14ac:dyDescent="0.25">
      <c r="A61" s="85"/>
      <c r="B61" s="65">
        <v>39</v>
      </c>
      <c r="C61" s="74" t="s">
        <v>26</v>
      </c>
      <c r="D61" s="11">
        <v>334800</v>
      </c>
      <c r="E61" s="96"/>
      <c r="F61" s="96"/>
      <c r="G61" s="97">
        <f t="shared" si="28"/>
        <v>0</v>
      </c>
      <c r="H61" s="97" t="str">
        <f t="shared" si="29"/>
        <v/>
      </c>
      <c r="I61" s="88"/>
    </row>
    <row r="62" spans="1:9" x14ac:dyDescent="0.25">
      <c r="A62" s="85"/>
      <c r="B62" s="66">
        <v>40</v>
      </c>
      <c r="C62" s="75" t="s">
        <v>27</v>
      </c>
      <c r="D62" s="10">
        <v>30000</v>
      </c>
      <c r="E62" s="96"/>
      <c r="F62" s="96"/>
      <c r="G62" s="97">
        <f t="shared" ref="G62" si="30">TRUNC((TRUNC(E62,4)*2)+TRUNC(F62,4),4)</f>
        <v>0</v>
      </c>
      <c r="H62" s="97" t="str">
        <f t="shared" ref="H62" si="31">IF(TRUNC(G62/3,4)=0,"",(TRUNC(G62/3,4)))</f>
        <v/>
      </c>
      <c r="I62" s="88"/>
    </row>
    <row r="63" spans="1:9" x14ac:dyDescent="0.25">
      <c r="A63" s="85"/>
      <c r="B63" s="66">
        <v>41</v>
      </c>
      <c r="C63" s="75" t="s">
        <v>68</v>
      </c>
      <c r="D63" s="10">
        <v>36500</v>
      </c>
      <c r="E63" s="96"/>
      <c r="F63" s="96"/>
      <c r="G63" s="97">
        <f t="shared" si="28"/>
        <v>0</v>
      </c>
      <c r="H63" s="97" t="str">
        <f t="shared" si="29"/>
        <v/>
      </c>
      <c r="I63" s="88"/>
    </row>
    <row r="64" spans="1:9" x14ac:dyDescent="0.25">
      <c r="A64" s="84" t="s">
        <v>69</v>
      </c>
      <c r="B64" s="60"/>
      <c r="C64" s="71"/>
      <c r="D64" s="61"/>
      <c r="E64" s="95"/>
      <c r="F64" s="95"/>
      <c r="G64" s="63"/>
      <c r="H64" s="63"/>
      <c r="I64" s="87"/>
    </row>
    <row r="65" spans="1:9" x14ac:dyDescent="0.25">
      <c r="A65" s="85"/>
      <c r="B65" s="64">
        <v>42</v>
      </c>
      <c r="C65" s="73" t="s">
        <v>28</v>
      </c>
      <c r="D65" s="58">
        <v>188500</v>
      </c>
      <c r="E65" s="96"/>
      <c r="F65" s="96"/>
      <c r="G65" s="97">
        <f t="shared" ref="G65:G67" si="32">TRUNC((TRUNC(E65,4)*2)+TRUNC(F65,4),4)</f>
        <v>0</v>
      </c>
      <c r="H65" s="97" t="str">
        <f t="shared" ref="H65:H67" si="33">IF(TRUNC(G65/3,4)=0,"",(TRUNC(G65/3,4)))</f>
        <v/>
      </c>
      <c r="I65" s="88"/>
    </row>
    <row r="66" spans="1:9" x14ac:dyDescent="0.25">
      <c r="A66" s="85"/>
      <c r="B66" s="65">
        <v>43</v>
      </c>
      <c r="C66" s="74" t="s">
        <v>30</v>
      </c>
      <c r="D66" s="11">
        <v>101950</v>
      </c>
      <c r="E66" s="96"/>
      <c r="F66" s="96"/>
      <c r="G66" s="97">
        <f t="shared" si="32"/>
        <v>0</v>
      </c>
      <c r="H66" s="97" t="str">
        <f t="shared" si="33"/>
        <v/>
      </c>
      <c r="I66" s="88"/>
    </row>
    <row r="67" spans="1:9" x14ac:dyDescent="0.25">
      <c r="A67" s="85"/>
      <c r="B67" s="66">
        <v>44</v>
      </c>
      <c r="C67" s="75" t="s">
        <v>26</v>
      </c>
      <c r="D67" s="10">
        <v>100000</v>
      </c>
      <c r="E67" s="96"/>
      <c r="F67" s="96"/>
      <c r="G67" s="97">
        <f t="shared" si="32"/>
        <v>0</v>
      </c>
      <c r="H67" s="97" t="str">
        <f t="shared" si="33"/>
        <v/>
      </c>
      <c r="I67" s="88"/>
    </row>
    <row r="68" spans="1:9" x14ac:dyDescent="0.25">
      <c r="A68" s="84" t="s">
        <v>70</v>
      </c>
      <c r="B68" s="60"/>
      <c r="C68" s="71"/>
      <c r="D68" s="61"/>
      <c r="E68" s="95"/>
      <c r="F68" s="95"/>
      <c r="G68" s="63"/>
      <c r="H68" s="63"/>
      <c r="I68" s="87"/>
    </row>
    <row r="69" spans="1:9" x14ac:dyDescent="0.25">
      <c r="A69" s="85"/>
      <c r="B69" s="64">
        <v>45</v>
      </c>
      <c r="C69" s="73" t="s">
        <v>28</v>
      </c>
      <c r="D69" s="58">
        <v>165050</v>
      </c>
      <c r="E69" s="96"/>
      <c r="F69" s="96"/>
      <c r="G69" s="97">
        <f t="shared" ref="G69:G71" si="34">TRUNC((TRUNC(E69,4)*2)+TRUNC(F69,4),4)</f>
        <v>0</v>
      </c>
      <c r="H69" s="97" t="str">
        <f t="shared" ref="H69:H71" si="35">IF(TRUNC(G69/3,4)=0,"",(TRUNC(G69/3,4)))</f>
        <v/>
      </c>
      <c r="I69" s="88"/>
    </row>
    <row r="70" spans="1:9" x14ac:dyDescent="0.25">
      <c r="A70" s="85"/>
      <c r="B70" s="66">
        <v>46</v>
      </c>
      <c r="C70" s="75" t="s">
        <v>30</v>
      </c>
      <c r="D70" s="10">
        <v>100</v>
      </c>
      <c r="E70" s="96"/>
      <c r="F70" s="96"/>
      <c r="G70" s="97">
        <f t="shared" ref="G70" si="36">TRUNC((TRUNC(E70,4)*2)+TRUNC(F70,4),4)</f>
        <v>0</v>
      </c>
      <c r="H70" s="97" t="str">
        <f t="shared" ref="H70" si="37">IF(TRUNC(G70/3,4)=0,"",(TRUNC(G70/3,4)))</f>
        <v/>
      </c>
      <c r="I70" s="88"/>
    </row>
    <row r="71" spans="1:9" x14ac:dyDescent="0.25">
      <c r="A71" s="85"/>
      <c r="B71" s="66">
        <v>47</v>
      </c>
      <c r="C71" s="75" t="s">
        <v>26</v>
      </c>
      <c r="D71" s="10">
        <v>57000</v>
      </c>
      <c r="E71" s="96"/>
      <c r="F71" s="96"/>
      <c r="G71" s="97">
        <f t="shared" si="34"/>
        <v>0</v>
      </c>
      <c r="H71" s="97" t="str">
        <f t="shared" si="35"/>
        <v/>
      </c>
      <c r="I71" s="88"/>
    </row>
    <row r="72" spans="1:9" x14ac:dyDescent="0.25">
      <c r="A72" s="84" t="s">
        <v>71</v>
      </c>
      <c r="B72" s="60"/>
      <c r="C72" s="71"/>
      <c r="D72" s="61"/>
      <c r="E72" s="95"/>
      <c r="F72" s="95"/>
      <c r="G72" s="63"/>
      <c r="H72" s="63"/>
      <c r="I72" s="87"/>
    </row>
    <row r="73" spans="1:9" x14ac:dyDescent="0.25">
      <c r="A73" s="85"/>
      <c r="B73" s="64">
        <v>48</v>
      </c>
      <c r="C73" s="73" t="s">
        <v>28</v>
      </c>
      <c r="D73" s="58">
        <v>7000</v>
      </c>
      <c r="E73" s="96"/>
      <c r="F73" s="96"/>
      <c r="G73" s="97">
        <f t="shared" ref="G73:G74" si="38">TRUNC((TRUNC(E73,4)*2)+TRUNC(F73,4),4)</f>
        <v>0</v>
      </c>
      <c r="H73" s="97" t="str">
        <f t="shared" ref="H73:H74" si="39">IF(TRUNC(G73/3,4)=0,"",(TRUNC(G73/3,4)))</f>
        <v/>
      </c>
      <c r="I73" s="88"/>
    </row>
    <row r="74" spans="1:9" x14ac:dyDescent="0.25">
      <c r="A74" s="85"/>
      <c r="B74" s="66">
        <v>49</v>
      </c>
      <c r="C74" s="75" t="s">
        <v>26</v>
      </c>
      <c r="D74" s="10">
        <v>22000</v>
      </c>
      <c r="E74" s="96"/>
      <c r="F74" s="96"/>
      <c r="G74" s="97">
        <f t="shared" si="38"/>
        <v>0</v>
      </c>
      <c r="H74" s="97" t="str">
        <f t="shared" si="39"/>
        <v/>
      </c>
      <c r="I74" s="88"/>
    </row>
    <row r="75" spans="1:9" x14ac:dyDescent="0.25">
      <c r="A75" s="84" t="s">
        <v>72</v>
      </c>
      <c r="B75" s="60"/>
      <c r="C75" s="71"/>
      <c r="D75" s="61"/>
      <c r="E75" s="95"/>
      <c r="F75" s="95"/>
      <c r="G75" s="63"/>
      <c r="H75" s="63"/>
      <c r="I75" s="87"/>
    </row>
    <row r="76" spans="1:9" x14ac:dyDescent="0.25">
      <c r="A76" s="85"/>
      <c r="B76" s="64">
        <v>50</v>
      </c>
      <c r="C76" s="73" t="s">
        <v>28</v>
      </c>
      <c r="D76" s="58">
        <v>104000</v>
      </c>
      <c r="E76" s="96"/>
      <c r="F76" s="96"/>
      <c r="G76" s="97">
        <f t="shared" ref="G76:G77" si="40">TRUNC((TRUNC(E76,4)*2)+TRUNC(F76,4),4)</f>
        <v>0</v>
      </c>
      <c r="H76" s="97" t="str">
        <f t="shared" ref="H76:H77" si="41">IF(TRUNC(G76/3,4)=0,"",(TRUNC(G76/3,4)))</f>
        <v/>
      </c>
      <c r="I76" s="88"/>
    </row>
    <row r="77" spans="1:9" x14ac:dyDescent="0.25">
      <c r="A77" s="85"/>
      <c r="B77" s="66">
        <v>51</v>
      </c>
      <c r="C77" s="75" t="s">
        <v>26</v>
      </c>
      <c r="D77" s="10">
        <v>10000</v>
      </c>
      <c r="E77" s="96"/>
      <c r="F77" s="96"/>
      <c r="G77" s="97">
        <f t="shared" si="40"/>
        <v>0</v>
      </c>
      <c r="H77" s="97" t="str">
        <f t="shared" si="41"/>
        <v/>
      </c>
      <c r="I77" s="88"/>
    </row>
    <row r="78" spans="1:9" x14ac:dyDescent="0.25">
      <c r="A78" s="84" t="s">
        <v>73</v>
      </c>
      <c r="B78" s="60"/>
      <c r="C78" s="71"/>
      <c r="D78" s="61"/>
      <c r="E78" s="95"/>
      <c r="F78" s="95"/>
      <c r="G78" s="63"/>
      <c r="H78" s="63"/>
      <c r="I78" s="87"/>
    </row>
    <row r="79" spans="1:9" x14ac:dyDescent="0.25">
      <c r="A79" s="85"/>
      <c r="B79" s="64">
        <v>52</v>
      </c>
      <c r="C79" s="73" t="s">
        <v>28</v>
      </c>
      <c r="D79" s="58">
        <v>25030</v>
      </c>
      <c r="E79" s="96"/>
      <c r="F79" s="96"/>
      <c r="G79" s="97">
        <f t="shared" ref="G79:G80" si="42">TRUNC((TRUNC(E79,4)*2)+TRUNC(F79,4),4)</f>
        <v>0</v>
      </c>
      <c r="H79" s="97" t="str">
        <f t="shared" ref="H79:H80" si="43">IF(TRUNC(G79/3,4)=0,"",(TRUNC(G79/3,4)))</f>
        <v/>
      </c>
      <c r="I79" s="88"/>
    </row>
    <row r="80" spans="1:9" x14ac:dyDescent="0.25">
      <c r="A80" s="85"/>
      <c r="B80" s="66">
        <v>53</v>
      </c>
      <c r="C80" s="75" t="s">
        <v>26</v>
      </c>
      <c r="D80" s="10">
        <v>107500</v>
      </c>
      <c r="E80" s="96"/>
      <c r="F80" s="96"/>
      <c r="G80" s="97">
        <f t="shared" si="42"/>
        <v>0</v>
      </c>
      <c r="H80" s="97" t="str">
        <f t="shared" si="43"/>
        <v/>
      </c>
      <c r="I80" s="88"/>
    </row>
    <row r="81" spans="1:9" x14ac:dyDescent="0.25">
      <c r="A81" s="84" t="s">
        <v>74</v>
      </c>
      <c r="B81" s="60"/>
      <c r="C81" s="71"/>
      <c r="D81" s="61"/>
      <c r="E81" s="95"/>
      <c r="F81" s="95"/>
      <c r="G81" s="63"/>
      <c r="H81" s="63"/>
      <c r="I81" s="87"/>
    </row>
    <row r="82" spans="1:9" x14ac:dyDescent="0.25">
      <c r="A82" s="85"/>
      <c r="B82" s="64">
        <v>54</v>
      </c>
      <c r="C82" s="73" t="s">
        <v>28</v>
      </c>
      <c r="D82" s="58">
        <v>14366</v>
      </c>
      <c r="E82" s="96"/>
      <c r="F82" s="96"/>
      <c r="G82" s="97">
        <f t="shared" ref="G82" si="44">TRUNC((TRUNC(E82,4)*2)+TRUNC(F82,4),4)</f>
        <v>0</v>
      </c>
      <c r="H82" s="97" t="str">
        <f t="shared" ref="H82" si="45">IF(TRUNC(G82/3,4)=0,"",(TRUNC(G82/3,4)))</f>
        <v/>
      </c>
      <c r="I82" s="88"/>
    </row>
    <row r="83" spans="1:9" x14ac:dyDescent="0.25">
      <c r="A83" s="84" t="s">
        <v>75</v>
      </c>
      <c r="B83" s="60"/>
      <c r="C83" s="71"/>
      <c r="D83" s="61"/>
      <c r="E83" s="95"/>
      <c r="F83" s="95"/>
      <c r="G83" s="63"/>
      <c r="H83" s="63"/>
      <c r="I83" s="87"/>
    </row>
    <row r="84" spans="1:9" x14ac:dyDescent="0.25">
      <c r="A84" s="85"/>
      <c r="B84" s="64">
        <v>55</v>
      </c>
      <c r="C84" s="73" t="s">
        <v>28</v>
      </c>
      <c r="D84" s="58">
        <v>125500</v>
      </c>
      <c r="E84" s="96"/>
      <c r="F84" s="96"/>
      <c r="G84" s="97">
        <f t="shared" ref="G84:G86" si="46">TRUNC((TRUNC(E84,4)*2)+TRUNC(F84,4),4)</f>
        <v>0</v>
      </c>
      <c r="H84" s="97" t="str">
        <f t="shared" ref="H84:H86" si="47">IF(TRUNC(G84/3,4)=0,"",(TRUNC(G84/3,4)))</f>
        <v/>
      </c>
      <c r="I84" s="88"/>
    </row>
    <row r="85" spans="1:9" x14ac:dyDescent="0.25">
      <c r="A85" s="85"/>
      <c r="B85" s="65">
        <v>56</v>
      </c>
      <c r="C85" s="74" t="s">
        <v>30</v>
      </c>
      <c r="D85" s="11">
        <v>147500</v>
      </c>
      <c r="E85" s="96"/>
      <c r="F85" s="96"/>
      <c r="G85" s="97">
        <f t="shared" si="46"/>
        <v>0</v>
      </c>
      <c r="H85" s="97" t="str">
        <f t="shared" si="47"/>
        <v/>
      </c>
      <c r="I85" s="88"/>
    </row>
    <row r="86" spans="1:9" x14ac:dyDescent="0.25">
      <c r="A86" s="85"/>
      <c r="B86" s="66">
        <v>57</v>
      </c>
      <c r="C86" s="75" t="s">
        <v>26</v>
      </c>
      <c r="D86" s="10">
        <v>46250</v>
      </c>
      <c r="E86" s="96"/>
      <c r="F86" s="96"/>
      <c r="G86" s="97">
        <f t="shared" si="46"/>
        <v>0</v>
      </c>
      <c r="H86" s="97" t="str">
        <f t="shared" si="47"/>
        <v/>
      </c>
      <c r="I86" s="88"/>
    </row>
    <row r="87" spans="1:9" x14ac:dyDescent="0.25">
      <c r="A87" s="84" t="s">
        <v>76</v>
      </c>
      <c r="B87" s="60"/>
      <c r="C87" s="71"/>
      <c r="D87" s="61"/>
      <c r="E87" s="95"/>
      <c r="F87" s="95"/>
      <c r="G87" s="63"/>
      <c r="H87" s="63"/>
      <c r="I87" s="87"/>
    </row>
    <row r="88" spans="1:9" x14ac:dyDescent="0.25">
      <c r="A88" s="85"/>
      <c r="B88" s="64">
        <v>58</v>
      </c>
      <c r="C88" s="73" t="s">
        <v>28</v>
      </c>
      <c r="D88" s="58">
        <v>412000</v>
      </c>
      <c r="E88" s="96"/>
      <c r="F88" s="96"/>
      <c r="G88" s="97">
        <f t="shared" ref="G88:G90" si="48">TRUNC((TRUNC(E88,4)*2)+TRUNC(F88,4),4)</f>
        <v>0</v>
      </c>
      <c r="H88" s="97" t="str">
        <f t="shared" ref="H88:H90" si="49">IF(TRUNC(G88/3,4)=0,"",(TRUNC(G88/3,4)))</f>
        <v/>
      </c>
      <c r="I88" s="88"/>
    </row>
    <row r="89" spans="1:9" x14ac:dyDescent="0.25">
      <c r="A89" s="85"/>
      <c r="B89" s="65">
        <v>59</v>
      </c>
      <c r="C89" s="74" t="s">
        <v>30</v>
      </c>
      <c r="D89" s="11">
        <v>46000</v>
      </c>
      <c r="E89" s="96"/>
      <c r="F89" s="96"/>
      <c r="G89" s="97">
        <f t="shared" si="48"/>
        <v>0</v>
      </c>
      <c r="H89" s="97" t="str">
        <f t="shared" si="49"/>
        <v/>
      </c>
      <c r="I89" s="88"/>
    </row>
    <row r="90" spans="1:9" x14ac:dyDescent="0.25">
      <c r="A90" s="85"/>
      <c r="B90" s="66">
        <v>60</v>
      </c>
      <c r="C90" s="75" t="s">
        <v>26</v>
      </c>
      <c r="D90" s="10">
        <v>67000</v>
      </c>
      <c r="E90" s="96"/>
      <c r="F90" s="96"/>
      <c r="G90" s="97">
        <f t="shared" si="48"/>
        <v>0</v>
      </c>
      <c r="H90" s="97" t="str">
        <f t="shared" si="49"/>
        <v/>
      </c>
      <c r="I90" s="88"/>
    </row>
    <row r="91" spans="1:9" x14ac:dyDescent="0.25">
      <c r="A91" s="84" t="s">
        <v>77</v>
      </c>
      <c r="B91" s="60"/>
      <c r="C91" s="71"/>
      <c r="D91" s="61"/>
      <c r="E91" s="95"/>
      <c r="F91" s="95"/>
      <c r="G91" s="63"/>
      <c r="H91" s="63"/>
      <c r="I91" s="87"/>
    </row>
    <row r="92" spans="1:9" x14ac:dyDescent="0.25">
      <c r="A92" s="85"/>
      <c r="B92" s="67">
        <v>61</v>
      </c>
      <c r="C92" s="76" t="s">
        <v>28</v>
      </c>
      <c r="D92" s="59">
        <v>17500</v>
      </c>
      <c r="E92" s="96"/>
      <c r="F92" s="96"/>
      <c r="G92" s="97">
        <f>TRUNC((TRUNC(E92,4)*2)+TRUNC(F92,4),4)</f>
        <v>0</v>
      </c>
      <c r="H92" s="97" t="str">
        <f>IF(TRUNC(G92/3,4)=0,"",(TRUNC(G92/3,4)))</f>
        <v/>
      </c>
      <c r="I92" s="88"/>
    </row>
    <row r="93" spans="1:9" x14ac:dyDescent="0.25">
      <c r="A93" s="84" t="s">
        <v>78</v>
      </c>
      <c r="B93" s="60"/>
      <c r="C93" s="71"/>
      <c r="D93" s="61"/>
      <c r="E93" s="95"/>
      <c r="F93" s="95"/>
      <c r="G93" s="63"/>
      <c r="H93" s="63"/>
      <c r="I93" s="87"/>
    </row>
    <row r="94" spans="1:9" x14ac:dyDescent="0.25">
      <c r="A94" s="85"/>
      <c r="B94" s="64">
        <v>62</v>
      </c>
      <c r="C94" s="73" t="s">
        <v>28</v>
      </c>
      <c r="D94" s="58">
        <v>155000</v>
      </c>
      <c r="E94" s="96"/>
      <c r="F94" s="96"/>
      <c r="G94" s="97">
        <f t="shared" ref="G94:G96" si="50">TRUNC((TRUNC(E94,4)*2)+TRUNC(F94,4),4)</f>
        <v>0</v>
      </c>
      <c r="H94" s="97" t="str">
        <f t="shared" ref="H94:H96" si="51">IF(TRUNC(G94/3,4)=0,"",(TRUNC(G94/3,4)))</f>
        <v/>
      </c>
      <c r="I94" s="88"/>
    </row>
    <row r="95" spans="1:9" x14ac:dyDescent="0.25">
      <c r="A95" s="85"/>
      <c r="B95" s="66">
        <v>63</v>
      </c>
      <c r="C95" s="75" t="s">
        <v>30</v>
      </c>
      <c r="D95" s="10">
        <v>48900</v>
      </c>
      <c r="E95" s="96"/>
      <c r="F95" s="96"/>
      <c r="G95" s="97">
        <f t="shared" ref="G95" si="52">TRUNC((TRUNC(E95,4)*2)+TRUNC(F95,4),4)</f>
        <v>0</v>
      </c>
      <c r="H95" s="97" t="str">
        <f t="shared" ref="H95" si="53">IF(TRUNC(G95/3,4)=0,"",(TRUNC(G95/3,4)))</f>
        <v/>
      </c>
      <c r="I95" s="88"/>
    </row>
    <row r="96" spans="1:9" x14ac:dyDescent="0.25">
      <c r="A96" s="85"/>
      <c r="B96" s="66">
        <v>64</v>
      </c>
      <c r="C96" s="75" t="s">
        <v>26</v>
      </c>
      <c r="D96" s="10">
        <v>18000</v>
      </c>
      <c r="E96" s="96"/>
      <c r="F96" s="96"/>
      <c r="G96" s="97">
        <f t="shared" si="50"/>
        <v>0</v>
      </c>
      <c r="H96" s="97" t="str">
        <f t="shared" si="51"/>
        <v/>
      </c>
      <c r="I96" s="88"/>
    </row>
    <row r="97" spans="1:9" x14ac:dyDescent="0.25">
      <c r="A97" s="84" t="s">
        <v>4</v>
      </c>
      <c r="B97" s="60"/>
      <c r="C97" s="71"/>
      <c r="D97" s="61"/>
      <c r="E97" s="95"/>
      <c r="F97" s="95"/>
      <c r="G97" s="63"/>
      <c r="H97" s="63"/>
      <c r="I97" s="87"/>
    </row>
    <row r="98" spans="1:9" x14ac:dyDescent="0.25">
      <c r="A98" s="85"/>
      <c r="B98" s="64">
        <v>65</v>
      </c>
      <c r="C98" s="73" t="s">
        <v>28</v>
      </c>
      <c r="D98" s="58">
        <v>213600</v>
      </c>
      <c r="E98" s="96"/>
      <c r="F98" s="96"/>
      <c r="G98" s="97">
        <f t="shared" ref="G98:G101" si="54">TRUNC((TRUNC(E98,4)*2)+TRUNC(F98,4),4)</f>
        <v>0</v>
      </c>
      <c r="H98" s="97" t="str">
        <f t="shared" ref="H98:H101" si="55">IF(TRUNC(G98/3,4)=0,"",(TRUNC(G98/3,4)))</f>
        <v/>
      </c>
      <c r="I98" s="88"/>
    </row>
    <row r="99" spans="1:9" x14ac:dyDescent="0.25">
      <c r="A99" s="85"/>
      <c r="B99" s="65">
        <v>66</v>
      </c>
      <c r="C99" s="74" t="s">
        <v>30</v>
      </c>
      <c r="D99" s="11">
        <v>13900</v>
      </c>
      <c r="E99" s="96"/>
      <c r="F99" s="96"/>
      <c r="G99" s="97">
        <f t="shared" si="54"/>
        <v>0</v>
      </c>
      <c r="H99" s="97" t="str">
        <f t="shared" si="55"/>
        <v/>
      </c>
      <c r="I99" s="88"/>
    </row>
    <row r="100" spans="1:9" x14ac:dyDescent="0.25">
      <c r="A100" s="85"/>
      <c r="B100" s="65">
        <v>67</v>
      </c>
      <c r="C100" s="74" t="s">
        <v>26</v>
      </c>
      <c r="D100" s="11">
        <v>87000</v>
      </c>
      <c r="E100" s="96"/>
      <c r="F100" s="96"/>
      <c r="G100" s="97">
        <f t="shared" si="54"/>
        <v>0</v>
      </c>
      <c r="H100" s="97" t="str">
        <f t="shared" si="55"/>
        <v/>
      </c>
      <c r="I100" s="88"/>
    </row>
    <row r="101" spans="1:9" x14ac:dyDescent="0.25">
      <c r="A101" s="85"/>
      <c r="B101" s="66">
        <v>68</v>
      </c>
      <c r="C101" s="75" t="s">
        <v>27</v>
      </c>
      <c r="D101" s="10">
        <v>14500</v>
      </c>
      <c r="E101" s="96"/>
      <c r="F101" s="96"/>
      <c r="G101" s="97">
        <f t="shared" si="54"/>
        <v>0</v>
      </c>
      <c r="H101" s="97" t="str">
        <f t="shared" si="55"/>
        <v/>
      </c>
      <c r="I101" s="88"/>
    </row>
    <row r="102" spans="1:9" x14ac:dyDescent="0.25">
      <c r="A102" s="84" t="s">
        <v>79</v>
      </c>
      <c r="B102" s="60"/>
      <c r="C102" s="71"/>
      <c r="D102" s="61"/>
      <c r="E102" s="95"/>
      <c r="F102" s="95"/>
      <c r="G102" s="63"/>
      <c r="H102" s="63"/>
      <c r="I102" s="87"/>
    </row>
    <row r="103" spans="1:9" x14ac:dyDescent="0.25">
      <c r="A103" s="85"/>
      <c r="B103" s="64">
        <v>69</v>
      </c>
      <c r="C103" s="73" t="s">
        <v>28</v>
      </c>
      <c r="D103" s="58">
        <v>216540</v>
      </c>
      <c r="E103" s="96"/>
      <c r="F103" s="96"/>
      <c r="G103" s="97">
        <f t="shared" ref="G103:G106" si="56">TRUNC((TRUNC(E103,4)*2)+TRUNC(F103,4),4)</f>
        <v>0</v>
      </c>
      <c r="H103" s="97" t="str">
        <f t="shared" ref="H103:H106" si="57">IF(TRUNC(G103/3,4)=0,"",(TRUNC(G103/3,4)))</f>
        <v/>
      </c>
      <c r="I103" s="88"/>
    </row>
    <row r="104" spans="1:9" x14ac:dyDescent="0.25">
      <c r="A104" s="85"/>
      <c r="B104" s="65">
        <v>70</v>
      </c>
      <c r="C104" s="74" t="s">
        <v>30</v>
      </c>
      <c r="D104" s="11">
        <v>24000</v>
      </c>
      <c r="E104" s="96"/>
      <c r="F104" s="96"/>
      <c r="G104" s="97">
        <f t="shared" si="56"/>
        <v>0</v>
      </c>
      <c r="H104" s="97" t="str">
        <f t="shared" si="57"/>
        <v/>
      </c>
      <c r="I104" s="88"/>
    </row>
    <row r="105" spans="1:9" x14ac:dyDescent="0.25">
      <c r="A105" s="85"/>
      <c r="B105" s="66">
        <v>71</v>
      </c>
      <c r="C105" s="75" t="s">
        <v>26</v>
      </c>
      <c r="D105" s="10">
        <v>40375</v>
      </c>
      <c r="E105" s="96"/>
      <c r="F105" s="96"/>
      <c r="G105" s="97">
        <f t="shared" ref="G105" si="58">TRUNC((TRUNC(E105,4)*2)+TRUNC(F105,4),4)</f>
        <v>0</v>
      </c>
      <c r="H105" s="97" t="str">
        <f t="shared" ref="H105" si="59">IF(TRUNC(G105/3,4)=0,"",(TRUNC(G105/3,4)))</f>
        <v/>
      </c>
      <c r="I105" s="88"/>
    </row>
    <row r="106" spans="1:9" x14ac:dyDescent="0.25">
      <c r="A106" s="85"/>
      <c r="B106" s="66">
        <v>72</v>
      </c>
      <c r="C106" s="75" t="s">
        <v>27</v>
      </c>
      <c r="D106" s="10">
        <v>15000</v>
      </c>
      <c r="E106" s="96"/>
      <c r="F106" s="96"/>
      <c r="G106" s="97">
        <f t="shared" si="56"/>
        <v>0</v>
      </c>
      <c r="H106" s="97" t="str">
        <f t="shared" si="57"/>
        <v/>
      </c>
      <c r="I106" s="88"/>
    </row>
    <row r="107" spans="1:9" x14ac:dyDescent="0.25">
      <c r="A107" s="84" t="s">
        <v>80</v>
      </c>
      <c r="B107" s="60"/>
      <c r="C107" s="71"/>
      <c r="D107" s="61"/>
      <c r="E107" s="95"/>
      <c r="F107" s="95"/>
      <c r="G107" s="63"/>
      <c r="H107" s="63"/>
      <c r="I107" s="87"/>
    </row>
    <row r="108" spans="1:9" x14ac:dyDescent="0.25">
      <c r="A108" s="85"/>
      <c r="B108" s="64">
        <v>73</v>
      </c>
      <c r="C108" s="73" t="s">
        <v>28</v>
      </c>
      <c r="D108" s="58">
        <v>1122000</v>
      </c>
      <c r="E108" s="96"/>
      <c r="F108" s="96"/>
      <c r="G108" s="97">
        <f t="shared" ref="G108:G110" si="60">TRUNC((TRUNC(E108,4)*2)+TRUNC(F108,4),4)</f>
        <v>0</v>
      </c>
      <c r="H108" s="97" t="str">
        <f t="shared" ref="H108:H110" si="61">IF(TRUNC(G108/3,4)=0,"",(TRUNC(G108/3,4)))</f>
        <v/>
      </c>
      <c r="I108" s="88"/>
    </row>
    <row r="109" spans="1:9" x14ac:dyDescent="0.25">
      <c r="A109" s="85"/>
      <c r="B109" s="65">
        <v>74</v>
      </c>
      <c r="C109" s="74" t="s">
        <v>30</v>
      </c>
      <c r="D109" s="11">
        <v>2248737</v>
      </c>
      <c r="E109" s="96"/>
      <c r="F109" s="96"/>
      <c r="G109" s="97">
        <f t="shared" si="60"/>
        <v>0</v>
      </c>
      <c r="H109" s="97" t="str">
        <f t="shared" si="61"/>
        <v/>
      </c>
      <c r="I109" s="88"/>
    </row>
    <row r="110" spans="1:9" x14ac:dyDescent="0.25">
      <c r="A110" s="85"/>
      <c r="B110" s="66">
        <v>75</v>
      </c>
      <c r="C110" s="75" t="s">
        <v>26</v>
      </c>
      <c r="D110" s="10">
        <v>208596</v>
      </c>
      <c r="E110" s="96"/>
      <c r="F110" s="96"/>
      <c r="G110" s="97">
        <f t="shared" si="60"/>
        <v>0</v>
      </c>
      <c r="H110" s="97" t="str">
        <f t="shared" si="61"/>
        <v/>
      </c>
      <c r="I110" s="88"/>
    </row>
    <row r="111" spans="1:9" x14ac:dyDescent="0.25">
      <c r="A111" s="84" t="s">
        <v>81</v>
      </c>
      <c r="B111" s="60"/>
      <c r="C111" s="71"/>
      <c r="D111" s="61"/>
      <c r="E111" s="95"/>
      <c r="F111" s="95"/>
      <c r="G111" s="63"/>
      <c r="H111" s="63"/>
      <c r="I111" s="87"/>
    </row>
    <row r="112" spans="1:9" x14ac:dyDescent="0.25">
      <c r="A112" s="85"/>
      <c r="B112" s="64">
        <v>76</v>
      </c>
      <c r="C112" s="73" t="s">
        <v>28</v>
      </c>
      <c r="D112" s="58">
        <v>336700</v>
      </c>
      <c r="E112" s="96"/>
      <c r="F112" s="96"/>
      <c r="G112" s="97">
        <f t="shared" ref="G112:G113" si="62">TRUNC((TRUNC(E112,4)*2)+TRUNC(F112,4),4)</f>
        <v>0</v>
      </c>
      <c r="H112" s="97" t="str">
        <f t="shared" ref="H112:H113" si="63">IF(TRUNC(G112/3,4)=0,"",(TRUNC(G112/3,4)))</f>
        <v/>
      </c>
      <c r="I112" s="88"/>
    </row>
    <row r="113" spans="1:9" x14ac:dyDescent="0.25">
      <c r="A113" s="85"/>
      <c r="B113" s="66">
        <v>77</v>
      </c>
      <c r="C113" s="75" t="s">
        <v>26</v>
      </c>
      <c r="D113" s="10">
        <v>70000</v>
      </c>
      <c r="E113" s="96"/>
      <c r="F113" s="96"/>
      <c r="G113" s="97">
        <f t="shared" si="62"/>
        <v>0</v>
      </c>
      <c r="H113" s="97" t="str">
        <f t="shared" si="63"/>
        <v/>
      </c>
      <c r="I113" s="88"/>
    </row>
    <row r="114" spans="1:9" x14ac:dyDescent="0.25">
      <c r="A114" s="84" t="s">
        <v>82</v>
      </c>
      <c r="B114" s="60"/>
      <c r="C114" s="71"/>
      <c r="D114" s="61"/>
      <c r="E114" s="95"/>
      <c r="F114" s="95"/>
      <c r="G114" s="63"/>
      <c r="H114" s="63"/>
      <c r="I114" s="87"/>
    </row>
    <row r="115" spans="1:9" x14ac:dyDescent="0.25">
      <c r="A115" s="85"/>
      <c r="B115" s="64">
        <v>78</v>
      </c>
      <c r="C115" s="73" t="s">
        <v>28</v>
      </c>
      <c r="D115" s="58">
        <v>948365</v>
      </c>
      <c r="E115" s="96"/>
      <c r="F115" s="96"/>
      <c r="G115" s="97">
        <f t="shared" ref="G115:G118" si="64">TRUNC((TRUNC(E115,4)*2)+TRUNC(F115,4),4)</f>
        <v>0</v>
      </c>
      <c r="H115" s="97" t="str">
        <f t="shared" ref="H115:H118" si="65">IF(TRUNC(G115/3,4)=0,"",(TRUNC(G115/3,4)))</f>
        <v/>
      </c>
      <c r="I115" s="88"/>
    </row>
    <row r="116" spans="1:9" x14ac:dyDescent="0.25">
      <c r="A116" s="85"/>
      <c r="B116" s="65">
        <v>79</v>
      </c>
      <c r="C116" s="74" t="s">
        <v>30</v>
      </c>
      <c r="D116" s="11">
        <v>652691</v>
      </c>
      <c r="E116" s="96"/>
      <c r="F116" s="96"/>
      <c r="G116" s="97">
        <f t="shared" si="64"/>
        <v>0</v>
      </c>
      <c r="H116" s="97" t="str">
        <f t="shared" si="65"/>
        <v/>
      </c>
      <c r="I116" s="88"/>
    </row>
    <row r="117" spans="1:9" x14ac:dyDescent="0.25">
      <c r="A117" s="85"/>
      <c r="B117" s="66">
        <v>80</v>
      </c>
      <c r="C117" s="75" t="s">
        <v>26</v>
      </c>
      <c r="D117" s="10">
        <v>442500</v>
      </c>
      <c r="E117" s="96"/>
      <c r="F117" s="96"/>
      <c r="G117" s="97">
        <f t="shared" ref="G117" si="66">TRUNC((TRUNC(E117,4)*2)+TRUNC(F117,4),4)</f>
        <v>0</v>
      </c>
      <c r="H117" s="97" t="str">
        <f t="shared" ref="H117" si="67">IF(TRUNC(G117/3,4)=0,"",(TRUNC(G117/3,4)))</f>
        <v/>
      </c>
      <c r="I117" s="88"/>
    </row>
    <row r="118" spans="1:9" x14ac:dyDescent="0.25">
      <c r="A118" s="85"/>
      <c r="B118" s="66">
        <v>81</v>
      </c>
      <c r="C118" s="75" t="s">
        <v>27</v>
      </c>
      <c r="D118" s="10">
        <v>4000</v>
      </c>
      <c r="E118" s="96"/>
      <c r="F118" s="96"/>
      <c r="G118" s="97">
        <f t="shared" si="64"/>
        <v>0</v>
      </c>
      <c r="H118" s="97" t="str">
        <f t="shared" si="65"/>
        <v/>
      </c>
      <c r="I118" s="88"/>
    </row>
    <row r="119" spans="1:9" x14ac:dyDescent="0.25">
      <c r="A119" s="84" t="s">
        <v>83</v>
      </c>
      <c r="B119" s="60"/>
      <c r="C119" s="71"/>
      <c r="D119" s="61"/>
      <c r="E119" s="95"/>
      <c r="F119" s="95"/>
      <c r="G119" s="63"/>
      <c r="H119" s="63"/>
      <c r="I119" s="87"/>
    </row>
    <row r="120" spans="1:9" x14ac:dyDescent="0.25">
      <c r="A120" s="85"/>
      <c r="B120" s="66">
        <v>82</v>
      </c>
      <c r="C120" s="75" t="s">
        <v>26</v>
      </c>
      <c r="D120" s="10">
        <v>70000</v>
      </c>
      <c r="E120" s="96"/>
      <c r="F120" s="96"/>
      <c r="G120" s="97">
        <f t="shared" ref="G120" si="68">TRUNC((TRUNC(E120,4)*2)+TRUNC(F120,4),4)</f>
        <v>0</v>
      </c>
      <c r="H120" s="97" t="str">
        <f t="shared" ref="H120" si="69">IF(TRUNC(G120/3,4)=0,"",(TRUNC(G120/3,4)))</f>
        <v/>
      </c>
      <c r="I120" s="88"/>
    </row>
    <row r="121" spans="1:9" x14ac:dyDescent="0.25">
      <c r="A121" s="84" t="s">
        <v>84</v>
      </c>
      <c r="B121" s="60"/>
      <c r="C121" s="71"/>
      <c r="D121" s="61"/>
      <c r="E121" s="95"/>
      <c r="F121" s="95"/>
      <c r="G121" s="63"/>
      <c r="H121" s="63"/>
      <c r="I121" s="87"/>
    </row>
    <row r="122" spans="1:9" x14ac:dyDescent="0.25">
      <c r="A122" s="85"/>
      <c r="B122" s="64">
        <v>83</v>
      </c>
      <c r="C122" s="73" t="s">
        <v>28</v>
      </c>
      <c r="D122" s="58">
        <v>325425</v>
      </c>
      <c r="E122" s="96"/>
      <c r="F122" s="96"/>
      <c r="G122" s="97">
        <f t="shared" ref="G122:G124" si="70">TRUNC((TRUNC(E122,4)*2)+TRUNC(F122,4),4)</f>
        <v>0</v>
      </c>
      <c r="H122" s="97" t="str">
        <f t="shared" ref="H122:H124" si="71">IF(TRUNC(G122/3,4)=0,"",(TRUNC(G122/3,4)))</f>
        <v/>
      </c>
      <c r="I122" s="88"/>
    </row>
    <row r="123" spans="1:9" x14ac:dyDescent="0.25">
      <c r="A123" s="85"/>
      <c r="B123" s="65">
        <v>84</v>
      </c>
      <c r="C123" s="74" t="s">
        <v>30</v>
      </c>
      <c r="D123" s="11">
        <v>57084</v>
      </c>
      <c r="E123" s="96"/>
      <c r="F123" s="96"/>
      <c r="G123" s="97">
        <f t="shared" si="70"/>
        <v>0</v>
      </c>
      <c r="H123" s="97" t="str">
        <f t="shared" si="71"/>
        <v/>
      </c>
      <c r="I123" s="88"/>
    </row>
    <row r="124" spans="1:9" x14ac:dyDescent="0.25">
      <c r="A124" s="85"/>
      <c r="B124" s="65">
        <v>85</v>
      </c>
      <c r="C124" s="74" t="s">
        <v>26</v>
      </c>
      <c r="D124" s="11">
        <v>74500</v>
      </c>
      <c r="E124" s="96"/>
      <c r="F124" s="96"/>
      <c r="G124" s="97">
        <f t="shared" si="70"/>
        <v>0</v>
      </c>
      <c r="H124" s="97" t="str">
        <f t="shared" si="71"/>
        <v/>
      </c>
      <c r="I124" s="88"/>
    </row>
    <row r="125" spans="1:9" x14ac:dyDescent="0.25">
      <c r="A125" s="84" t="s">
        <v>85</v>
      </c>
      <c r="B125" s="60"/>
      <c r="C125" s="71"/>
      <c r="D125" s="61"/>
      <c r="E125" s="95"/>
      <c r="F125" s="95"/>
      <c r="G125" s="63"/>
      <c r="H125" s="63"/>
      <c r="I125" s="87"/>
    </row>
    <row r="126" spans="1:9" x14ac:dyDescent="0.25">
      <c r="A126" s="85"/>
      <c r="B126" s="64">
        <v>86</v>
      </c>
      <c r="C126" s="73" t="s">
        <v>28</v>
      </c>
      <c r="D126" s="58">
        <v>817965</v>
      </c>
      <c r="E126" s="96"/>
      <c r="F126" s="96"/>
      <c r="G126" s="97">
        <f t="shared" ref="G126:G128" si="72">TRUNC((TRUNC(E126,4)*2)+TRUNC(F126,4),4)</f>
        <v>0</v>
      </c>
      <c r="H126" s="97" t="str">
        <f t="shared" ref="H126:H128" si="73">IF(TRUNC(G126/3,4)=0,"",(TRUNC(G126/3,4)))</f>
        <v/>
      </c>
      <c r="I126" s="88"/>
    </row>
    <row r="127" spans="1:9" x14ac:dyDescent="0.25">
      <c r="A127" s="85"/>
      <c r="B127" s="65">
        <v>87</v>
      </c>
      <c r="C127" s="74" t="s">
        <v>30</v>
      </c>
      <c r="D127" s="11">
        <v>121000</v>
      </c>
      <c r="E127" s="96"/>
      <c r="F127" s="96"/>
      <c r="G127" s="97">
        <f t="shared" si="72"/>
        <v>0</v>
      </c>
      <c r="H127" s="97" t="str">
        <f t="shared" si="73"/>
        <v/>
      </c>
      <c r="I127" s="88"/>
    </row>
    <row r="128" spans="1:9" x14ac:dyDescent="0.25">
      <c r="A128" s="85"/>
      <c r="B128" s="65">
        <v>88</v>
      </c>
      <c r="C128" s="74" t="s">
        <v>26</v>
      </c>
      <c r="D128" s="11">
        <v>222500</v>
      </c>
      <c r="E128" s="96"/>
      <c r="F128" s="96"/>
      <c r="G128" s="97">
        <f t="shared" si="72"/>
        <v>0</v>
      </c>
      <c r="H128" s="97" t="str">
        <f t="shared" si="73"/>
        <v/>
      </c>
      <c r="I128" s="88"/>
    </row>
    <row r="129" spans="1:9" x14ac:dyDescent="0.25">
      <c r="A129" s="84" t="s">
        <v>86</v>
      </c>
      <c r="B129" s="60"/>
      <c r="C129" s="71"/>
      <c r="D129" s="61"/>
      <c r="E129" s="95"/>
      <c r="F129" s="95"/>
      <c r="G129" s="63"/>
      <c r="H129" s="63"/>
      <c r="I129" s="87"/>
    </row>
    <row r="130" spans="1:9" x14ac:dyDescent="0.25">
      <c r="A130" s="85"/>
      <c r="B130" s="64">
        <v>89</v>
      </c>
      <c r="C130" s="73" t="s">
        <v>28</v>
      </c>
      <c r="D130" s="58">
        <v>217800</v>
      </c>
      <c r="E130" s="96"/>
      <c r="F130" s="96"/>
      <c r="G130" s="97">
        <f t="shared" ref="G130:G133" si="74">TRUNC((TRUNC(E130,4)*2)+TRUNC(F130,4),4)</f>
        <v>0</v>
      </c>
      <c r="H130" s="97" t="str">
        <f t="shared" ref="H130:H133" si="75">IF(TRUNC(G130/3,4)=0,"",(TRUNC(G130/3,4)))</f>
        <v/>
      </c>
      <c r="I130" s="88"/>
    </row>
    <row r="131" spans="1:9" x14ac:dyDescent="0.25">
      <c r="A131" s="85"/>
      <c r="B131" s="65">
        <v>90</v>
      </c>
      <c r="C131" s="74" t="s">
        <v>30</v>
      </c>
      <c r="D131" s="11">
        <v>66000</v>
      </c>
      <c r="E131" s="96"/>
      <c r="F131" s="96"/>
      <c r="G131" s="97">
        <f t="shared" si="74"/>
        <v>0</v>
      </c>
      <c r="H131" s="97" t="str">
        <f t="shared" si="75"/>
        <v/>
      </c>
      <c r="I131" s="88"/>
    </row>
    <row r="132" spans="1:9" x14ac:dyDescent="0.25">
      <c r="A132" s="85"/>
      <c r="B132" s="66">
        <v>91</v>
      </c>
      <c r="C132" s="75" t="s">
        <v>26</v>
      </c>
      <c r="D132" s="10">
        <v>204500</v>
      </c>
      <c r="E132" s="96"/>
      <c r="F132" s="96"/>
      <c r="G132" s="97">
        <f t="shared" ref="G132" si="76">TRUNC((TRUNC(E132,4)*2)+TRUNC(F132,4),4)</f>
        <v>0</v>
      </c>
      <c r="H132" s="97" t="str">
        <f t="shared" ref="H132" si="77">IF(TRUNC(G132/3,4)=0,"",(TRUNC(G132/3,4)))</f>
        <v/>
      </c>
      <c r="I132" s="88"/>
    </row>
    <row r="133" spans="1:9" x14ac:dyDescent="0.25">
      <c r="A133" s="85"/>
      <c r="B133" s="66">
        <v>92</v>
      </c>
      <c r="C133" s="75" t="s">
        <v>27</v>
      </c>
      <c r="D133" s="10">
        <v>2000</v>
      </c>
      <c r="E133" s="96"/>
      <c r="F133" s="96"/>
      <c r="G133" s="97">
        <f t="shared" si="74"/>
        <v>0</v>
      </c>
      <c r="H133" s="97" t="str">
        <f t="shared" si="75"/>
        <v/>
      </c>
      <c r="I133" s="88"/>
    </row>
    <row r="134" spans="1:9" x14ac:dyDescent="0.25">
      <c r="A134" s="84" t="s">
        <v>87</v>
      </c>
      <c r="B134" s="60"/>
      <c r="C134" s="71"/>
      <c r="D134" s="61"/>
      <c r="E134" s="95"/>
      <c r="F134" s="95"/>
      <c r="G134" s="63"/>
      <c r="H134" s="63"/>
      <c r="I134" s="87"/>
    </row>
    <row r="135" spans="1:9" x14ac:dyDescent="0.25">
      <c r="A135" s="85"/>
      <c r="B135" s="64">
        <v>93</v>
      </c>
      <c r="C135" s="73" t="s">
        <v>28</v>
      </c>
      <c r="D135" s="58">
        <v>255730</v>
      </c>
      <c r="E135" s="96"/>
      <c r="F135" s="96"/>
      <c r="G135" s="97">
        <f t="shared" ref="G135:G137" si="78">TRUNC((TRUNC(E135,4)*2)+TRUNC(F135,4),4)</f>
        <v>0</v>
      </c>
      <c r="H135" s="97" t="str">
        <f t="shared" ref="H135:H137" si="79">IF(TRUNC(G135/3,4)=0,"",(TRUNC(G135/3,4)))</f>
        <v/>
      </c>
      <c r="I135" s="88"/>
    </row>
    <row r="136" spans="1:9" x14ac:dyDescent="0.25">
      <c r="A136" s="85"/>
      <c r="B136" s="65">
        <v>94</v>
      </c>
      <c r="C136" s="74" t="s">
        <v>30</v>
      </c>
      <c r="D136" s="11">
        <v>200000</v>
      </c>
      <c r="E136" s="96"/>
      <c r="F136" s="96"/>
      <c r="G136" s="97">
        <f t="shared" si="78"/>
        <v>0</v>
      </c>
      <c r="H136" s="97" t="str">
        <f t="shared" si="79"/>
        <v/>
      </c>
      <c r="I136" s="88"/>
    </row>
    <row r="137" spans="1:9" x14ac:dyDescent="0.25">
      <c r="A137" s="85"/>
      <c r="B137" s="66">
        <v>95</v>
      </c>
      <c r="C137" s="75" t="s">
        <v>26</v>
      </c>
      <c r="D137" s="10">
        <v>40000</v>
      </c>
      <c r="E137" s="96"/>
      <c r="F137" s="96"/>
      <c r="G137" s="97">
        <f t="shared" si="78"/>
        <v>0</v>
      </c>
      <c r="H137" s="97" t="str">
        <f t="shared" si="79"/>
        <v/>
      </c>
      <c r="I137" s="88"/>
    </row>
    <row r="138" spans="1:9" x14ac:dyDescent="0.25">
      <c r="A138" s="84" t="s">
        <v>88</v>
      </c>
      <c r="B138" s="60"/>
      <c r="C138" s="71"/>
      <c r="D138" s="61"/>
      <c r="E138" s="95"/>
      <c r="F138" s="95"/>
      <c r="G138" s="63"/>
      <c r="H138" s="63"/>
      <c r="I138" s="87"/>
    </row>
    <row r="139" spans="1:9" x14ac:dyDescent="0.25">
      <c r="A139" s="85"/>
      <c r="B139" s="64">
        <v>96</v>
      </c>
      <c r="C139" s="73" t="s">
        <v>28</v>
      </c>
      <c r="D139" s="58">
        <v>991300</v>
      </c>
      <c r="E139" s="96"/>
      <c r="F139" s="96"/>
      <c r="G139" s="97">
        <f t="shared" ref="G139:G142" si="80">TRUNC((TRUNC(E139,4)*2)+TRUNC(F139,4),4)</f>
        <v>0</v>
      </c>
      <c r="H139" s="97" t="str">
        <f t="shared" ref="H139:H142" si="81">IF(TRUNC(G139/3,4)=0,"",(TRUNC(G139/3,4)))</f>
        <v/>
      </c>
      <c r="I139" s="88"/>
    </row>
    <row r="140" spans="1:9" x14ac:dyDescent="0.25">
      <c r="A140" s="85"/>
      <c r="B140" s="65">
        <v>97</v>
      </c>
      <c r="C140" s="74" t="s">
        <v>30</v>
      </c>
      <c r="D140" s="11">
        <v>605800</v>
      </c>
      <c r="E140" s="96"/>
      <c r="F140" s="96"/>
      <c r="G140" s="97">
        <f t="shared" si="80"/>
        <v>0</v>
      </c>
      <c r="H140" s="97" t="str">
        <f t="shared" si="81"/>
        <v/>
      </c>
      <c r="I140" s="88"/>
    </row>
    <row r="141" spans="1:9" x14ac:dyDescent="0.25">
      <c r="A141" s="85"/>
      <c r="B141" s="66">
        <v>98</v>
      </c>
      <c r="C141" s="75" t="s">
        <v>26</v>
      </c>
      <c r="D141" s="10">
        <v>164000</v>
      </c>
      <c r="E141" s="96"/>
      <c r="F141" s="96"/>
      <c r="G141" s="97">
        <f t="shared" ref="G141" si="82">TRUNC((TRUNC(E141,4)*2)+TRUNC(F141,4),4)</f>
        <v>0</v>
      </c>
      <c r="H141" s="97" t="str">
        <f t="shared" ref="H141" si="83">IF(TRUNC(G141/3,4)=0,"",(TRUNC(G141/3,4)))</f>
        <v/>
      </c>
      <c r="I141" s="88"/>
    </row>
    <row r="142" spans="1:9" x14ac:dyDescent="0.25">
      <c r="A142" s="85"/>
      <c r="B142" s="66">
        <v>99</v>
      </c>
      <c r="C142" s="75" t="s">
        <v>27</v>
      </c>
      <c r="D142" s="10">
        <v>37000</v>
      </c>
      <c r="E142" s="96"/>
      <c r="F142" s="96"/>
      <c r="G142" s="97">
        <f t="shared" si="80"/>
        <v>0</v>
      </c>
      <c r="H142" s="97" t="str">
        <f t="shared" si="81"/>
        <v/>
      </c>
      <c r="I142" s="88"/>
    </row>
    <row r="143" spans="1:9" x14ac:dyDescent="0.25">
      <c r="A143" s="84" t="s">
        <v>89</v>
      </c>
      <c r="B143" s="60"/>
      <c r="C143" s="71"/>
      <c r="D143" s="61"/>
      <c r="E143" s="95"/>
      <c r="F143" s="95"/>
      <c r="G143" s="63"/>
      <c r="H143" s="63"/>
      <c r="I143" s="87"/>
    </row>
    <row r="144" spans="1:9" x14ac:dyDescent="0.25">
      <c r="A144" s="85"/>
      <c r="B144" s="64">
        <v>100</v>
      </c>
      <c r="C144" s="73" t="s">
        <v>28</v>
      </c>
      <c r="D144" s="58">
        <v>193300</v>
      </c>
      <c r="E144" s="96"/>
      <c r="F144" s="96"/>
      <c r="G144" s="97">
        <f t="shared" ref="G144:G145" si="84">TRUNC((TRUNC(E144,4)*2)+TRUNC(F144,4),4)</f>
        <v>0</v>
      </c>
      <c r="H144" s="97" t="str">
        <f t="shared" ref="H144:H145" si="85">IF(TRUNC(G144/3,4)=0,"",(TRUNC(G144/3,4)))</f>
        <v/>
      </c>
      <c r="I144" s="88"/>
    </row>
    <row r="145" spans="1:9" x14ac:dyDescent="0.25">
      <c r="A145" s="85"/>
      <c r="B145" s="66">
        <v>101</v>
      </c>
      <c r="C145" s="75" t="s">
        <v>26</v>
      </c>
      <c r="D145" s="10">
        <v>29000</v>
      </c>
      <c r="E145" s="96"/>
      <c r="F145" s="96"/>
      <c r="G145" s="97">
        <f t="shared" si="84"/>
        <v>0</v>
      </c>
      <c r="H145" s="97" t="str">
        <f t="shared" si="85"/>
        <v/>
      </c>
      <c r="I145" s="88"/>
    </row>
    <row r="146" spans="1:9" x14ac:dyDescent="0.25">
      <c r="A146" s="84" t="s">
        <v>90</v>
      </c>
      <c r="B146" s="60"/>
      <c r="C146" s="71"/>
      <c r="D146" s="61"/>
      <c r="E146" s="95"/>
      <c r="F146" s="95"/>
      <c r="G146" s="63"/>
      <c r="H146" s="63"/>
      <c r="I146" s="87"/>
    </row>
    <row r="147" spans="1:9" x14ac:dyDescent="0.25">
      <c r="A147" s="85"/>
      <c r="B147" s="64">
        <v>102</v>
      </c>
      <c r="C147" s="73" t="s">
        <v>28</v>
      </c>
      <c r="D147" s="58">
        <v>365000</v>
      </c>
      <c r="E147" s="96"/>
      <c r="F147" s="96"/>
      <c r="G147" s="97">
        <f t="shared" ref="G147:G149" si="86">TRUNC((TRUNC(E147,4)*2)+TRUNC(F147,4),4)</f>
        <v>0</v>
      </c>
      <c r="H147" s="97" t="str">
        <f t="shared" ref="H147:H149" si="87">IF(TRUNC(G147/3,4)=0,"",(TRUNC(G147/3,4)))</f>
        <v/>
      </c>
      <c r="I147" s="88"/>
    </row>
    <row r="148" spans="1:9" x14ac:dyDescent="0.25">
      <c r="A148" s="85"/>
      <c r="B148" s="65">
        <v>103</v>
      </c>
      <c r="C148" s="74" t="s">
        <v>30</v>
      </c>
      <c r="D148" s="11">
        <v>85000</v>
      </c>
      <c r="E148" s="96"/>
      <c r="F148" s="96"/>
      <c r="G148" s="97">
        <f t="shared" si="86"/>
        <v>0</v>
      </c>
      <c r="H148" s="97" t="str">
        <f t="shared" si="87"/>
        <v/>
      </c>
      <c r="I148" s="88"/>
    </row>
    <row r="149" spans="1:9" x14ac:dyDescent="0.25">
      <c r="A149" s="85"/>
      <c r="B149" s="66">
        <v>104</v>
      </c>
      <c r="C149" s="75" t="s">
        <v>26</v>
      </c>
      <c r="D149" s="10">
        <v>54900</v>
      </c>
      <c r="E149" s="96"/>
      <c r="F149" s="96"/>
      <c r="G149" s="97">
        <f t="shared" si="86"/>
        <v>0</v>
      </c>
      <c r="H149" s="97" t="str">
        <f t="shared" si="87"/>
        <v/>
      </c>
      <c r="I149" s="88"/>
    </row>
    <row r="150" spans="1:9" x14ac:dyDescent="0.25">
      <c r="A150" s="84" t="s">
        <v>91</v>
      </c>
      <c r="B150" s="60"/>
      <c r="C150" s="71"/>
      <c r="D150" s="61"/>
      <c r="E150" s="95"/>
      <c r="F150" s="95"/>
      <c r="G150" s="63"/>
      <c r="H150" s="63"/>
      <c r="I150" s="87"/>
    </row>
    <row r="151" spans="1:9" x14ac:dyDescent="0.25">
      <c r="A151" s="85"/>
      <c r="B151" s="64">
        <v>105</v>
      </c>
      <c r="C151" s="73" t="s">
        <v>28</v>
      </c>
      <c r="D151" s="58">
        <v>22000</v>
      </c>
      <c r="E151" s="96"/>
      <c r="F151" s="96"/>
      <c r="G151" s="97">
        <f t="shared" ref="G151:G152" si="88">TRUNC((TRUNC(E151,4)*2)+TRUNC(F151,4),4)</f>
        <v>0</v>
      </c>
      <c r="H151" s="97" t="str">
        <f t="shared" ref="H151:H152" si="89">IF(TRUNC(G151/3,4)=0,"",(TRUNC(G151/3,4)))</f>
        <v/>
      </c>
      <c r="I151" s="88"/>
    </row>
    <row r="152" spans="1:9" x14ac:dyDescent="0.25">
      <c r="A152" s="85"/>
      <c r="B152" s="66">
        <v>106</v>
      </c>
      <c r="C152" s="75" t="s">
        <v>26</v>
      </c>
      <c r="D152" s="10">
        <v>134600</v>
      </c>
      <c r="E152" s="96"/>
      <c r="F152" s="96"/>
      <c r="G152" s="97">
        <f t="shared" si="88"/>
        <v>0</v>
      </c>
      <c r="H152" s="97" t="str">
        <f t="shared" si="89"/>
        <v/>
      </c>
      <c r="I152" s="88"/>
    </row>
    <row r="153" spans="1:9" x14ac:dyDescent="0.25">
      <c r="A153" s="84" t="s">
        <v>92</v>
      </c>
      <c r="B153" s="60"/>
      <c r="C153" s="71"/>
      <c r="D153" s="61"/>
      <c r="E153" s="95"/>
      <c r="F153" s="95"/>
      <c r="G153" s="63"/>
      <c r="H153" s="63"/>
      <c r="I153" s="87"/>
    </row>
    <row r="154" spans="1:9" x14ac:dyDescent="0.25">
      <c r="A154" s="85"/>
      <c r="B154" s="64">
        <v>107</v>
      </c>
      <c r="C154" s="73" t="s">
        <v>28</v>
      </c>
      <c r="D154" s="58">
        <v>146800</v>
      </c>
      <c r="E154" s="96"/>
      <c r="F154" s="96"/>
      <c r="G154" s="97">
        <f t="shared" ref="G154:G156" si="90">TRUNC((TRUNC(E154,4)*2)+TRUNC(F154,4),4)</f>
        <v>0</v>
      </c>
      <c r="H154" s="97" t="str">
        <f t="shared" ref="H154:H156" si="91">IF(TRUNC(G154/3,4)=0,"",(TRUNC(G154/3,4)))</f>
        <v/>
      </c>
      <c r="I154" s="88"/>
    </row>
    <row r="155" spans="1:9" x14ac:dyDescent="0.25">
      <c r="A155" s="85"/>
      <c r="B155" s="65">
        <v>108</v>
      </c>
      <c r="C155" s="74" t="s">
        <v>30</v>
      </c>
      <c r="D155" s="11">
        <v>155000</v>
      </c>
      <c r="E155" s="96"/>
      <c r="F155" s="96"/>
      <c r="G155" s="97">
        <f t="shared" si="90"/>
        <v>0</v>
      </c>
      <c r="H155" s="97" t="str">
        <f t="shared" si="91"/>
        <v/>
      </c>
      <c r="I155" s="88"/>
    </row>
    <row r="156" spans="1:9" x14ac:dyDescent="0.25">
      <c r="A156" s="85"/>
      <c r="B156" s="66">
        <v>109</v>
      </c>
      <c r="C156" s="75" t="s">
        <v>26</v>
      </c>
      <c r="D156" s="10">
        <v>190000</v>
      </c>
      <c r="E156" s="96"/>
      <c r="F156" s="96"/>
      <c r="G156" s="97">
        <f t="shared" si="90"/>
        <v>0</v>
      </c>
      <c r="H156" s="97" t="str">
        <f t="shared" si="91"/>
        <v/>
      </c>
      <c r="I156" s="88"/>
    </row>
    <row r="157" spans="1:9" x14ac:dyDescent="0.25">
      <c r="A157" s="84" t="s">
        <v>93</v>
      </c>
      <c r="B157" s="60"/>
      <c r="C157" s="71"/>
      <c r="D157" s="61"/>
      <c r="E157" s="95"/>
      <c r="F157" s="95"/>
      <c r="G157" s="63"/>
      <c r="H157" s="63"/>
      <c r="I157" s="87"/>
    </row>
    <row r="158" spans="1:9" x14ac:dyDescent="0.25">
      <c r="A158" s="85"/>
      <c r="B158" s="64">
        <v>110</v>
      </c>
      <c r="C158" s="73" t="s">
        <v>28</v>
      </c>
      <c r="D158" s="58">
        <v>8000</v>
      </c>
      <c r="E158" s="96"/>
      <c r="F158" s="96"/>
      <c r="G158" s="97">
        <f t="shared" ref="G158" si="92">TRUNC((TRUNC(E158,4)*2)+TRUNC(F158,4),4)</f>
        <v>0</v>
      </c>
      <c r="H158" s="97" t="str">
        <f t="shared" ref="H158" si="93">IF(TRUNC(G158/3,4)=0,"",(TRUNC(G158/3,4)))</f>
        <v/>
      </c>
      <c r="I158" s="88"/>
    </row>
    <row r="159" spans="1:9" x14ac:dyDescent="0.25">
      <c r="A159" s="84" t="s">
        <v>5</v>
      </c>
      <c r="B159" s="60"/>
      <c r="C159" s="71"/>
      <c r="D159" s="61"/>
      <c r="E159" s="95"/>
      <c r="F159" s="95"/>
      <c r="G159" s="63"/>
      <c r="H159" s="63"/>
      <c r="I159" s="87"/>
    </row>
    <row r="160" spans="1:9" x14ac:dyDescent="0.25">
      <c r="A160" s="85"/>
      <c r="B160" s="64">
        <v>111</v>
      </c>
      <c r="C160" s="73" t="s">
        <v>28</v>
      </c>
      <c r="D160" s="58">
        <v>362200</v>
      </c>
      <c r="E160" s="96"/>
      <c r="F160" s="96"/>
      <c r="G160" s="97">
        <f t="shared" ref="G160:G163" si="94">TRUNC((TRUNC(E160,4)*2)+TRUNC(F160,4),4)</f>
        <v>0</v>
      </c>
      <c r="H160" s="97" t="str">
        <f t="shared" ref="H160:H163" si="95">IF(TRUNC(G160/3,4)=0,"",(TRUNC(G160/3,4)))</f>
        <v/>
      </c>
      <c r="I160" s="88"/>
    </row>
    <row r="161" spans="1:9" x14ac:dyDescent="0.25">
      <c r="A161" s="85"/>
      <c r="B161" s="65">
        <v>112</v>
      </c>
      <c r="C161" s="74" t="s">
        <v>30</v>
      </c>
      <c r="D161" s="11">
        <v>33000</v>
      </c>
      <c r="E161" s="96"/>
      <c r="F161" s="96"/>
      <c r="G161" s="97">
        <f t="shared" si="94"/>
        <v>0</v>
      </c>
      <c r="H161" s="97" t="str">
        <f t="shared" si="95"/>
        <v/>
      </c>
      <c r="I161" s="88"/>
    </row>
    <row r="162" spans="1:9" x14ac:dyDescent="0.25">
      <c r="A162" s="85"/>
      <c r="B162" s="65">
        <v>113</v>
      </c>
      <c r="C162" s="74" t="s">
        <v>26</v>
      </c>
      <c r="D162" s="11">
        <v>16000</v>
      </c>
      <c r="E162" s="96"/>
      <c r="F162" s="96"/>
      <c r="G162" s="97">
        <f t="shared" si="94"/>
        <v>0</v>
      </c>
      <c r="H162" s="97" t="str">
        <f t="shared" si="95"/>
        <v/>
      </c>
      <c r="I162" s="88"/>
    </row>
    <row r="163" spans="1:9" x14ac:dyDescent="0.25">
      <c r="A163" s="85"/>
      <c r="B163" s="66">
        <v>114</v>
      </c>
      <c r="C163" s="75" t="s">
        <v>27</v>
      </c>
      <c r="D163" s="10">
        <v>56000</v>
      </c>
      <c r="E163" s="96"/>
      <c r="F163" s="96"/>
      <c r="G163" s="97">
        <f t="shared" si="94"/>
        <v>0</v>
      </c>
      <c r="H163" s="97" t="str">
        <f t="shared" si="95"/>
        <v/>
      </c>
      <c r="I163" s="88"/>
    </row>
    <row r="164" spans="1:9" x14ac:dyDescent="0.25">
      <c r="A164" s="84" t="s">
        <v>8</v>
      </c>
      <c r="B164" s="62"/>
      <c r="C164" s="71"/>
      <c r="D164" s="61"/>
      <c r="E164" s="95"/>
      <c r="F164" s="95"/>
      <c r="G164" s="63"/>
      <c r="H164" s="63"/>
      <c r="I164" s="87"/>
    </row>
    <row r="165" spans="1:9" x14ac:dyDescent="0.25">
      <c r="A165" s="85"/>
      <c r="B165" s="67">
        <v>115</v>
      </c>
      <c r="C165" s="76" t="s">
        <v>28</v>
      </c>
      <c r="D165" s="59">
        <v>2500</v>
      </c>
      <c r="E165" s="96"/>
      <c r="F165" s="96"/>
      <c r="G165" s="97">
        <f>TRUNC((TRUNC(E165,4)*2)+TRUNC(F165,4),4)</f>
        <v>0</v>
      </c>
      <c r="H165" s="97" t="str">
        <f>IF(TRUNC(G165/3,4)=0,"",(TRUNC(G165/3,4)))</f>
        <v/>
      </c>
      <c r="I165" s="88"/>
    </row>
    <row r="166" spans="1:9" x14ac:dyDescent="0.25">
      <c r="A166" s="84" t="s">
        <v>94</v>
      </c>
      <c r="B166" s="60"/>
      <c r="C166" s="71"/>
      <c r="D166" s="61"/>
      <c r="E166" s="95"/>
      <c r="F166" s="95"/>
      <c r="G166" s="63"/>
      <c r="H166" s="63"/>
      <c r="I166" s="87"/>
    </row>
    <row r="167" spans="1:9" x14ac:dyDescent="0.25">
      <c r="A167" s="85"/>
      <c r="B167" s="64">
        <v>116</v>
      </c>
      <c r="C167" s="73" t="s">
        <v>28</v>
      </c>
      <c r="D167" s="58">
        <v>210500</v>
      </c>
      <c r="E167" s="96"/>
      <c r="F167" s="96"/>
      <c r="G167" s="97">
        <f t="shared" ref="G167:G170" si="96">TRUNC((TRUNC(E167,4)*2)+TRUNC(F167,4),4)</f>
        <v>0</v>
      </c>
      <c r="H167" s="97" t="str">
        <f t="shared" ref="H167:H170" si="97">IF(TRUNC(G167/3,4)=0,"",(TRUNC(G167/3,4)))</f>
        <v/>
      </c>
      <c r="I167" s="88"/>
    </row>
    <row r="168" spans="1:9" x14ac:dyDescent="0.25">
      <c r="A168" s="85"/>
      <c r="B168" s="64">
        <v>117</v>
      </c>
      <c r="C168" s="74" t="s">
        <v>30</v>
      </c>
      <c r="D168" s="11">
        <v>886010</v>
      </c>
      <c r="E168" s="96"/>
      <c r="F168" s="96"/>
      <c r="G168" s="97">
        <f t="shared" si="96"/>
        <v>0</v>
      </c>
      <c r="H168" s="97" t="str">
        <f t="shared" si="97"/>
        <v/>
      </c>
      <c r="I168" s="88"/>
    </row>
    <row r="169" spans="1:9" x14ac:dyDescent="0.25">
      <c r="A169" s="85"/>
      <c r="B169" s="64">
        <v>118</v>
      </c>
      <c r="C169" s="74" t="s">
        <v>26</v>
      </c>
      <c r="D169" s="11">
        <v>211000</v>
      </c>
      <c r="E169" s="96"/>
      <c r="F169" s="96"/>
      <c r="G169" s="97">
        <f t="shared" si="96"/>
        <v>0</v>
      </c>
      <c r="H169" s="97" t="str">
        <f t="shared" si="97"/>
        <v/>
      </c>
      <c r="I169" s="88"/>
    </row>
    <row r="170" spans="1:9" x14ac:dyDescent="0.25">
      <c r="A170" s="85"/>
      <c r="B170" s="64">
        <v>119</v>
      </c>
      <c r="C170" s="75" t="s">
        <v>68</v>
      </c>
      <c r="D170" s="10">
        <v>25000</v>
      </c>
      <c r="E170" s="96"/>
      <c r="F170" s="96"/>
      <c r="G170" s="97">
        <f t="shared" si="96"/>
        <v>0</v>
      </c>
      <c r="H170" s="97" t="str">
        <f t="shared" si="97"/>
        <v/>
      </c>
      <c r="I170" s="88"/>
    </row>
    <row r="171" spans="1:9" x14ac:dyDescent="0.25">
      <c r="A171" s="84" t="s">
        <v>6</v>
      </c>
      <c r="B171" s="60"/>
      <c r="C171" s="71"/>
      <c r="D171" s="61"/>
      <c r="E171" s="95"/>
      <c r="F171" s="95"/>
      <c r="G171" s="63"/>
      <c r="H171" s="63"/>
      <c r="I171" s="87"/>
    </row>
    <row r="172" spans="1:9" x14ac:dyDescent="0.25">
      <c r="A172" s="85"/>
      <c r="B172" s="64">
        <v>120</v>
      </c>
      <c r="C172" s="73" t="s">
        <v>28</v>
      </c>
      <c r="D172" s="58">
        <v>783400</v>
      </c>
      <c r="E172" s="96"/>
      <c r="F172" s="96"/>
      <c r="G172" s="97">
        <f t="shared" ref="G172:G174" si="98">TRUNC((TRUNC(E172,4)*2)+TRUNC(F172,4),4)</f>
        <v>0</v>
      </c>
      <c r="H172" s="97" t="str">
        <f t="shared" ref="H172:H174" si="99">IF(TRUNC(G172/3,4)=0,"",(TRUNC(G172/3,4)))</f>
        <v/>
      </c>
      <c r="I172" s="88"/>
    </row>
    <row r="173" spans="1:9" x14ac:dyDescent="0.25">
      <c r="A173" s="85"/>
      <c r="B173" s="64">
        <v>121</v>
      </c>
      <c r="C173" s="74" t="s">
        <v>30</v>
      </c>
      <c r="D173" s="11">
        <v>111000</v>
      </c>
      <c r="E173" s="96"/>
      <c r="F173" s="96"/>
      <c r="G173" s="97">
        <f t="shared" si="98"/>
        <v>0</v>
      </c>
      <c r="H173" s="97" t="str">
        <f t="shared" si="99"/>
        <v/>
      </c>
      <c r="I173" s="88"/>
    </row>
    <row r="174" spans="1:9" x14ac:dyDescent="0.25">
      <c r="A174" s="85"/>
      <c r="B174" s="64">
        <v>122</v>
      </c>
      <c r="C174" s="75" t="s">
        <v>26</v>
      </c>
      <c r="D174" s="10">
        <v>102000</v>
      </c>
      <c r="E174" s="96"/>
      <c r="F174" s="96"/>
      <c r="G174" s="97">
        <f t="shared" si="98"/>
        <v>0</v>
      </c>
      <c r="H174" s="97" t="str">
        <f t="shared" si="99"/>
        <v/>
      </c>
      <c r="I174" s="88"/>
    </row>
    <row r="175" spans="1:9" x14ac:dyDescent="0.25">
      <c r="A175" s="84" t="s">
        <v>95</v>
      </c>
      <c r="B175" s="60"/>
      <c r="C175" s="71"/>
      <c r="D175" s="61"/>
      <c r="E175" s="95"/>
      <c r="F175" s="95"/>
      <c r="G175" s="63"/>
      <c r="H175" s="63"/>
      <c r="I175" s="87"/>
    </row>
    <row r="176" spans="1:9" x14ac:dyDescent="0.25">
      <c r="A176" s="85"/>
      <c r="B176" s="64">
        <v>123</v>
      </c>
      <c r="C176" s="73" t="s">
        <v>28</v>
      </c>
      <c r="D176" s="58">
        <v>883840</v>
      </c>
      <c r="E176" s="96"/>
      <c r="F176" s="96"/>
      <c r="G176" s="97">
        <f t="shared" ref="G176:G178" si="100">TRUNC((TRUNC(E176,4)*2)+TRUNC(F176,4),4)</f>
        <v>0</v>
      </c>
      <c r="H176" s="97" t="str">
        <f t="shared" ref="H176:H178" si="101">IF(TRUNC(G176/3,4)=0,"",(TRUNC(G176/3,4)))</f>
        <v/>
      </c>
      <c r="I176" s="88"/>
    </row>
    <row r="177" spans="1:9" x14ac:dyDescent="0.25">
      <c r="A177" s="85"/>
      <c r="B177" s="64">
        <v>124</v>
      </c>
      <c r="C177" s="74" t="s">
        <v>30</v>
      </c>
      <c r="D177" s="11">
        <v>62000</v>
      </c>
      <c r="E177" s="96"/>
      <c r="F177" s="96"/>
      <c r="G177" s="97">
        <f t="shared" si="100"/>
        <v>0</v>
      </c>
      <c r="H177" s="97" t="str">
        <f t="shared" si="101"/>
        <v/>
      </c>
      <c r="I177" s="88"/>
    </row>
    <row r="178" spans="1:9" x14ac:dyDescent="0.25">
      <c r="A178" s="85"/>
      <c r="B178" s="64">
        <v>125</v>
      </c>
      <c r="C178" s="75" t="s">
        <v>26</v>
      </c>
      <c r="D178" s="10">
        <v>37000</v>
      </c>
      <c r="E178" s="96"/>
      <c r="F178" s="96"/>
      <c r="G178" s="97">
        <f t="shared" si="100"/>
        <v>0</v>
      </c>
      <c r="H178" s="97" t="str">
        <f t="shared" si="101"/>
        <v/>
      </c>
      <c r="I178" s="88"/>
    </row>
    <row r="179" spans="1:9" x14ac:dyDescent="0.25">
      <c r="A179" s="84" t="s">
        <v>96</v>
      </c>
      <c r="B179" s="60"/>
      <c r="C179" s="71"/>
      <c r="D179" s="61"/>
      <c r="E179" s="95"/>
      <c r="F179" s="95"/>
      <c r="G179" s="63"/>
      <c r="H179" s="63"/>
      <c r="I179" s="87"/>
    </row>
    <row r="180" spans="1:9" x14ac:dyDescent="0.25">
      <c r="A180" s="85"/>
      <c r="B180" s="64">
        <v>126</v>
      </c>
      <c r="C180" s="73" t="s">
        <v>28</v>
      </c>
      <c r="D180" s="58">
        <v>14600</v>
      </c>
      <c r="E180" s="96"/>
      <c r="F180" s="96"/>
      <c r="G180" s="97">
        <f t="shared" ref="G180:G182" si="102">TRUNC((TRUNC(E180,4)*2)+TRUNC(F180,4),4)</f>
        <v>0</v>
      </c>
      <c r="H180" s="97" t="str">
        <f t="shared" ref="H180:H182" si="103">IF(TRUNC(G180/3,4)=0,"",(TRUNC(G180/3,4)))</f>
        <v/>
      </c>
      <c r="I180" s="88"/>
    </row>
    <row r="181" spans="1:9" x14ac:dyDescent="0.25">
      <c r="A181" s="85"/>
      <c r="B181" s="64">
        <v>127</v>
      </c>
      <c r="C181" s="74" t="s">
        <v>26</v>
      </c>
      <c r="D181" s="11">
        <v>2000</v>
      </c>
      <c r="E181" s="96"/>
      <c r="F181" s="96"/>
      <c r="G181" s="97">
        <f t="shared" si="102"/>
        <v>0</v>
      </c>
      <c r="H181" s="97" t="str">
        <f t="shared" si="103"/>
        <v/>
      </c>
      <c r="I181" s="88"/>
    </row>
    <row r="182" spans="1:9" x14ac:dyDescent="0.25">
      <c r="A182" s="85"/>
      <c r="B182" s="64">
        <v>128</v>
      </c>
      <c r="C182" s="75" t="s">
        <v>68</v>
      </c>
      <c r="D182" s="10">
        <v>35000</v>
      </c>
      <c r="E182" s="96"/>
      <c r="F182" s="96"/>
      <c r="G182" s="97">
        <f t="shared" si="102"/>
        <v>0</v>
      </c>
      <c r="H182" s="97" t="str">
        <f t="shared" si="103"/>
        <v/>
      </c>
      <c r="I182" s="88"/>
    </row>
    <row r="183" spans="1:9" x14ac:dyDescent="0.25">
      <c r="A183" s="84" t="s">
        <v>97</v>
      </c>
      <c r="B183" s="60"/>
      <c r="C183" s="71"/>
      <c r="D183" s="61"/>
      <c r="E183" s="95"/>
      <c r="F183" s="95"/>
      <c r="G183" s="63"/>
      <c r="H183" s="63"/>
      <c r="I183" s="87"/>
    </row>
    <row r="184" spans="1:9" x14ac:dyDescent="0.25">
      <c r="A184" s="85"/>
      <c r="B184" s="64">
        <v>129</v>
      </c>
      <c r="C184" s="73" t="s">
        <v>28</v>
      </c>
      <c r="D184" s="58">
        <v>70000</v>
      </c>
      <c r="E184" s="96"/>
      <c r="F184" s="96"/>
      <c r="G184" s="97">
        <f t="shared" ref="G184:G185" si="104">TRUNC((TRUNC(E184,4)*2)+TRUNC(F184,4),4)</f>
        <v>0</v>
      </c>
      <c r="H184" s="97" t="str">
        <f t="shared" ref="H184:H185" si="105">IF(TRUNC(G184/3,4)=0,"",(TRUNC(G184/3,4)))</f>
        <v/>
      </c>
      <c r="I184" s="88"/>
    </row>
    <row r="185" spans="1:9" x14ac:dyDescent="0.25">
      <c r="A185" s="85"/>
      <c r="B185" s="64">
        <v>130</v>
      </c>
      <c r="C185" s="75" t="s">
        <v>26</v>
      </c>
      <c r="D185" s="10">
        <v>31750</v>
      </c>
      <c r="E185" s="96"/>
      <c r="F185" s="96"/>
      <c r="G185" s="97">
        <f t="shared" si="104"/>
        <v>0</v>
      </c>
      <c r="H185" s="97" t="str">
        <f t="shared" si="105"/>
        <v/>
      </c>
      <c r="I185" s="88"/>
    </row>
    <row r="186" spans="1:9" x14ac:dyDescent="0.25">
      <c r="A186" s="84" t="s">
        <v>98</v>
      </c>
      <c r="B186" s="60"/>
      <c r="C186" s="71"/>
      <c r="D186" s="61"/>
      <c r="E186" s="95"/>
      <c r="F186" s="95"/>
      <c r="G186" s="63"/>
      <c r="H186" s="63"/>
      <c r="I186" s="87"/>
    </row>
    <row r="187" spans="1:9" x14ac:dyDescent="0.25">
      <c r="A187" s="85"/>
      <c r="B187" s="64">
        <v>131</v>
      </c>
      <c r="C187" s="73" t="s">
        <v>28</v>
      </c>
      <c r="D187" s="58">
        <v>185000</v>
      </c>
      <c r="E187" s="96"/>
      <c r="F187" s="96"/>
      <c r="G187" s="97">
        <f t="shared" ref="G187:G189" si="106">TRUNC((TRUNC(E187,4)*2)+TRUNC(F187,4),4)</f>
        <v>0</v>
      </c>
      <c r="H187" s="97" t="str">
        <f t="shared" ref="H187:H189" si="107">IF(TRUNC(G187/3,4)=0,"",(TRUNC(G187/3,4)))</f>
        <v/>
      </c>
      <c r="I187" s="88"/>
    </row>
    <row r="188" spans="1:9" x14ac:dyDescent="0.25">
      <c r="A188" s="85"/>
      <c r="B188" s="64">
        <v>132</v>
      </c>
      <c r="C188" s="74" t="s">
        <v>30</v>
      </c>
      <c r="D188" s="11">
        <v>10000</v>
      </c>
      <c r="E188" s="96"/>
      <c r="F188" s="96"/>
      <c r="G188" s="97">
        <f t="shared" si="106"/>
        <v>0</v>
      </c>
      <c r="H188" s="97" t="str">
        <f t="shared" si="107"/>
        <v/>
      </c>
      <c r="I188" s="88"/>
    </row>
    <row r="189" spans="1:9" x14ac:dyDescent="0.25">
      <c r="A189" s="85"/>
      <c r="B189" s="64">
        <v>133</v>
      </c>
      <c r="C189" s="74" t="s">
        <v>26</v>
      </c>
      <c r="D189" s="11">
        <v>141300</v>
      </c>
      <c r="E189" s="96"/>
      <c r="F189" s="96"/>
      <c r="G189" s="97">
        <f t="shared" si="106"/>
        <v>0</v>
      </c>
      <c r="H189" s="97" t="str">
        <f t="shared" si="107"/>
        <v/>
      </c>
      <c r="I189" s="88"/>
    </row>
    <row r="190" spans="1:9" x14ac:dyDescent="0.25">
      <c r="A190" s="84" t="s">
        <v>122</v>
      </c>
      <c r="B190" s="60"/>
      <c r="C190" s="71"/>
      <c r="D190" s="61"/>
      <c r="E190" s="95"/>
      <c r="F190" s="95"/>
      <c r="G190" s="63"/>
      <c r="H190" s="63"/>
      <c r="I190" s="87"/>
    </row>
    <row r="191" spans="1:9" x14ac:dyDescent="0.25">
      <c r="A191" s="85"/>
      <c r="B191" s="64">
        <v>134</v>
      </c>
      <c r="C191" s="73" t="s">
        <v>28</v>
      </c>
      <c r="D191" s="58">
        <v>189500</v>
      </c>
      <c r="E191" s="96"/>
      <c r="F191" s="96"/>
      <c r="G191" s="97">
        <f t="shared" ref="G191:G193" si="108">TRUNC((TRUNC(E191,4)*2)+TRUNC(F191,4),4)</f>
        <v>0</v>
      </c>
      <c r="H191" s="97" t="str">
        <f t="shared" ref="H191:H193" si="109">IF(TRUNC(G191/3,4)=0,"",(TRUNC(G191/3,4)))</f>
        <v/>
      </c>
      <c r="I191" s="88"/>
    </row>
    <row r="192" spans="1:9" x14ac:dyDescent="0.25">
      <c r="A192" s="85"/>
      <c r="B192" s="64">
        <v>135</v>
      </c>
      <c r="C192" s="74" t="s">
        <v>26</v>
      </c>
      <c r="D192" s="11">
        <v>132000</v>
      </c>
      <c r="E192" s="96"/>
      <c r="F192" s="96"/>
      <c r="G192" s="97">
        <f t="shared" si="108"/>
        <v>0</v>
      </c>
      <c r="H192" s="97" t="str">
        <f t="shared" si="109"/>
        <v/>
      </c>
      <c r="I192" s="88"/>
    </row>
    <row r="193" spans="1:9" x14ac:dyDescent="0.25">
      <c r="A193" s="85"/>
      <c r="B193" s="64">
        <v>136</v>
      </c>
      <c r="C193" s="74" t="s">
        <v>27</v>
      </c>
      <c r="D193" s="11">
        <v>8000</v>
      </c>
      <c r="E193" s="96"/>
      <c r="F193" s="96"/>
      <c r="G193" s="97">
        <f t="shared" si="108"/>
        <v>0</v>
      </c>
      <c r="H193" s="97" t="str">
        <f t="shared" si="109"/>
        <v/>
      </c>
      <c r="I193" s="88"/>
    </row>
    <row r="194" spans="1:9" x14ac:dyDescent="0.25">
      <c r="A194" s="84" t="s">
        <v>7</v>
      </c>
      <c r="B194" s="60"/>
      <c r="C194" s="71"/>
      <c r="D194" s="61"/>
      <c r="E194" s="95"/>
      <c r="F194" s="95"/>
      <c r="G194" s="63"/>
      <c r="H194" s="63"/>
      <c r="I194" s="87"/>
    </row>
    <row r="195" spans="1:9" x14ac:dyDescent="0.25">
      <c r="A195" s="85"/>
      <c r="B195" s="64">
        <v>137</v>
      </c>
      <c r="C195" s="73" t="s">
        <v>28</v>
      </c>
      <c r="D195" s="58">
        <v>1124650</v>
      </c>
      <c r="E195" s="96"/>
      <c r="F195" s="96"/>
      <c r="G195" s="97">
        <f t="shared" ref="G195:G197" si="110">TRUNC((TRUNC(E195,4)*2)+TRUNC(F195,4),4)</f>
        <v>0</v>
      </c>
      <c r="H195" s="97" t="str">
        <f t="shared" ref="H195:H197" si="111">IF(TRUNC(G195/3,4)=0,"",(TRUNC(G195/3,4)))</f>
        <v/>
      </c>
      <c r="I195" s="88"/>
    </row>
    <row r="196" spans="1:9" x14ac:dyDescent="0.25">
      <c r="A196" s="85"/>
      <c r="B196" s="64">
        <v>138</v>
      </c>
      <c r="C196" s="74" t="s">
        <v>30</v>
      </c>
      <c r="D196" s="11">
        <v>80000</v>
      </c>
      <c r="E196" s="96"/>
      <c r="F196" s="96"/>
      <c r="G196" s="97">
        <f t="shared" si="110"/>
        <v>0</v>
      </c>
      <c r="H196" s="97" t="str">
        <f t="shared" si="111"/>
        <v/>
      </c>
      <c r="I196" s="88"/>
    </row>
    <row r="197" spans="1:9" x14ac:dyDescent="0.25">
      <c r="A197" s="85"/>
      <c r="B197" s="64">
        <v>139</v>
      </c>
      <c r="C197" s="75" t="s">
        <v>26</v>
      </c>
      <c r="D197" s="10">
        <v>148000</v>
      </c>
      <c r="E197" s="96"/>
      <c r="F197" s="96"/>
      <c r="G197" s="97">
        <f t="shared" si="110"/>
        <v>0</v>
      </c>
      <c r="H197" s="97" t="str">
        <f t="shared" si="111"/>
        <v/>
      </c>
      <c r="I197" s="88"/>
    </row>
    <row r="198" spans="1:9" x14ac:dyDescent="0.25">
      <c r="A198" s="84" t="s">
        <v>100</v>
      </c>
      <c r="B198" s="60"/>
      <c r="C198" s="71"/>
      <c r="D198" s="61"/>
      <c r="E198" s="95"/>
      <c r="F198" s="95"/>
      <c r="G198" s="63"/>
      <c r="H198" s="63"/>
      <c r="I198" s="87"/>
    </row>
    <row r="199" spans="1:9" x14ac:dyDescent="0.25">
      <c r="A199" s="85"/>
      <c r="B199" s="64">
        <v>140</v>
      </c>
      <c r="C199" s="73" t="s">
        <v>28</v>
      </c>
      <c r="D199" s="58">
        <v>822357</v>
      </c>
      <c r="E199" s="96"/>
      <c r="F199" s="96"/>
      <c r="G199" s="97">
        <f t="shared" ref="G199:G201" si="112">TRUNC((TRUNC(E199,4)*2)+TRUNC(F199,4),4)</f>
        <v>0</v>
      </c>
      <c r="H199" s="97" t="str">
        <f t="shared" ref="H199:H201" si="113">IF(TRUNC(G199/3,4)=0,"",(TRUNC(G199/3,4)))</f>
        <v/>
      </c>
      <c r="I199" s="88"/>
    </row>
    <row r="200" spans="1:9" x14ac:dyDescent="0.25">
      <c r="A200" s="85"/>
      <c r="B200" s="64">
        <v>141</v>
      </c>
      <c r="C200" s="74" t="s">
        <v>30</v>
      </c>
      <c r="D200" s="11">
        <v>3096286</v>
      </c>
      <c r="E200" s="96"/>
      <c r="F200" s="96"/>
      <c r="G200" s="97">
        <f t="shared" si="112"/>
        <v>0</v>
      </c>
      <c r="H200" s="97" t="str">
        <f t="shared" si="113"/>
        <v/>
      </c>
      <c r="I200" s="88"/>
    </row>
    <row r="201" spans="1:9" x14ac:dyDescent="0.25">
      <c r="A201" s="85"/>
      <c r="B201" s="64">
        <v>142</v>
      </c>
      <c r="C201" s="74" t="s">
        <v>26</v>
      </c>
      <c r="D201" s="11">
        <v>1027285</v>
      </c>
      <c r="E201" s="96"/>
      <c r="F201" s="96"/>
      <c r="G201" s="97">
        <f t="shared" si="112"/>
        <v>0</v>
      </c>
      <c r="H201" s="97" t="str">
        <f t="shared" si="113"/>
        <v/>
      </c>
      <c r="I201" s="88"/>
    </row>
    <row r="202" spans="1:9" x14ac:dyDescent="0.25">
      <c r="A202" s="84" t="s">
        <v>101</v>
      </c>
      <c r="B202" s="60"/>
      <c r="C202" s="71"/>
      <c r="D202" s="61"/>
      <c r="E202" s="95"/>
      <c r="F202" s="95"/>
      <c r="G202" s="63"/>
      <c r="H202" s="63"/>
      <c r="I202" s="87"/>
    </row>
    <row r="203" spans="1:9" x14ac:dyDescent="0.25">
      <c r="A203" s="85"/>
      <c r="B203" s="64">
        <v>143</v>
      </c>
      <c r="C203" s="73" t="s">
        <v>28</v>
      </c>
      <c r="D203" s="58">
        <v>41000</v>
      </c>
      <c r="E203" s="96"/>
      <c r="F203" s="96"/>
      <c r="G203" s="97">
        <f t="shared" ref="G203:G206" si="114">TRUNC((TRUNC(E203,4)*2)+TRUNC(F203,4),4)</f>
        <v>0</v>
      </c>
      <c r="H203" s="97" t="str">
        <f t="shared" ref="H203:H206" si="115">IF(TRUNC(G203/3,4)=0,"",(TRUNC(G203/3,4)))</f>
        <v/>
      </c>
      <c r="I203" s="88"/>
    </row>
    <row r="204" spans="1:9" x14ac:dyDescent="0.25">
      <c r="A204" s="85"/>
      <c r="B204" s="64">
        <v>144</v>
      </c>
      <c r="C204" s="74" t="s">
        <v>30</v>
      </c>
      <c r="D204" s="11">
        <v>267600</v>
      </c>
      <c r="E204" s="96"/>
      <c r="F204" s="96"/>
      <c r="G204" s="97">
        <f t="shared" si="114"/>
        <v>0</v>
      </c>
      <c r="H204" s="97" t="str">
        <f t="shared" si="115"/>
        <v/>
      </c>
      <c r="I204" s="88"/>
    </row>
    <row r="205" spans="1:9" x14ac:dyDescent="0.25">
      <c r="A205" s="85"/>
      <c r="B205" s="64">
        <v>145</v>
      </c>
      <c r="C205" s="74" t="s">
        <v>26</v>
      </c>
      <c r="D205" s="11">
        <v>69000</v>
      </c>
      <c r="E205" s="96"/>
      <c r="F205" s="96"/>
      <c r="G205" s="97">
        <f t="shared" si="114"/>
        <v>0</v>
      </c>
      <c r="H205" s="97" t="str">
        <f t="shared" si="115"/>
        <v/>
      </c>
      <c r="I205" s="88"/>
    </row>
    <row r="206" spans="1:9" x14ac:dyDescent="0.25">
      <c r="A206" s="85"/>
      <c r="B206" s="64">
        <v>146</v>
      </c>
      <c r="C206" s="75" t="s">
        <v>27</v>
      </c>
      <c r="D206" s="10">
        <v>3038</v>
      </c>
      <c r="E206" s="96"/>
      <c r="F206" s="96"/>
      <c r="G206" s="97">
        <f t="shared" si="114"/>
        <v>0</v>
      </c>
      <c r="H206" s="97" t="str">
        <f t="shared" si="115"/>
        <v/>
      </c>
      <c r="I206" s="88"/>
    </row>
    <row r="207" spans="1:9" x14ac:dyDescent="0.25">
      <c r="A207" s="84" t="s">
        <v>102</v>
      </c>
      <c r="B207" s="60"/>
      <c r="C207" s="71"/>
      <c r="D207" s="61"/>
      <c r="E207" s="95"/>
      <c r="F207" s="95"/>
      <c r="G207" s="63"/>
      <c r="H207" s="63"/>
      <c r="I207" s="87"/>
    </row>
    <row r="208" spans="1:9" x14ac:dyDescent="0.25">
      <c r="A208" s="85"/>
      <c r="B208" s="64">
        <v>147</v>
      </c>
      <c r="C208" s="73" t="s">
        <v>28</v>
      </c>
      <c r="D208" s="58">
        <v>175000</v>
      </c>
      <c r="E208" s="96"/>
      <c r="F208" s="96"/>
      <c r="G208" s="97">
        <f t="shared" ref="G208:G209" si="116">TRUNC((TRUNC(E208,4)*2)+TRUNC(F208,4),4)</f>
        <v>0</v>
      </c>
      <c r="H208" s="97" t="str">
        <f t="shared" ref="H208:H209" si="117">IF(TRUNC(G208/3,4)=0,"",(TRUNC(G208/3,4)))</f>
        <v/>
      </c>
      <c r="I208" s="88"/>
    </row>
    <row r="209" spans="1:9" x14ac:dyDescent="0.25">
      <c r="A209" s="85"/>
      <c r="B209" s="66">
        <v>148</v>
      </c>
      <c r="C209" s="75" t="s">
        <v>26</v>
      </c>
      <c r="D209" s="10">
        <v>53000</v>
      </c>
      <c r="E209" s="96"/>
      <c r="F209" s="96"/>
      <c r="G209" s="97">
        <f t="shared" si="116"/>
        <v>0</v>
      </c>
      <c r="H209" s="97" t="str">
        <f t="shared" si="117"/>
        <v/>
      </c>
      <c r="I209" s="88"/>
    </row>
    <row r="210" spans="1:9" x14ac:dyDescent="0.25">
      <c r="A210" s="84" t="s">
        <v>103</v>
      </c>
      <c r="B210" s="60"/>
      <c r="C210" s="71"/>
      <c r="D210" s="61"/>
      <c r="E210" s="95"/>
      <c r="F210" s="95"/>
      <c r="G210" s="63"/>
      <c r="H210" s="63"/>
      <c r="I210" s="87"/>
    </row>
    <row r="211" spans="1:9" x14ac:dyDescent="0.25">
      <c r="A211" s="85"/>
      <c r="B211" s="64">
        <v>149</v>
      </c>
      <c r="C211" s="73" t="s">
        <v>28</v>
      </c>
      <c r="D211" s="58">
        <v>828000</v>
      </c>
      <c r="E211" s="96"/>
      <c r="F211" s="96"/>
      <c r="G211" s="97">
        <f t="shared" ref="G211:G213" si="118">TRUNC((TRUNC(E211,4)*2)+TRUNC(F211,4),4)</f>
        <v>0</v>
      </c>
      <c r="H211" s="97" t="str">
        <f t="shared" ref="H211:H213" si="119">IF(TRUNC(G211/3,4)=0,"",(TRUNC(G211/3,4)))</f>
        <v/>
      </c>
      <c r="I211" s="88"/>
    </row>
    <row r="212" spans="1:9" x14ac:dyDescent="0.25">
      <c r="A212" s="85"/>
      <c r="B212" s="64">
        <v>150</v>
      </c>
      <c r="C212" s="74" t="s">
        <v>30</v>
      </c>
      <c r="D212" s="11">
        <v>40000</v>
      </c>
      <c r="E212" s="96"/>
      <c r="F212" s="96"/>
      <c r="G212" s="97">
        <f t="shared" si="118"/>
        <v>0</v>
      </c>
      <c r="H212" s="97" t="str">
        <f t="shared" si="119"/>
        <v/>
      </c>
      <c r="I212" s="88"/>
    </row>
    <row r="213" spans="1:9" x14ac:dyDescent="0.25">
      <c r="A213" s="85"/>
      <c r="B213" s="64">
        <v>151</v>
      </c>
      <c r="C213" s="74" t="s">
        <v>26</v>
      </c>
      <c r="D213" s="11">
        <v>54500</v>
      </c>
      <c r="E213" s="96"/>
      <c r="F213" s="96"/>
      <c r="G213" s="97">
        <f t="shared" si="118"/>
        <v>0</v>
      </c>
      <c r="H213" s="97" t="str">
        <f t="shared" si="119"/>
        <v/>
      </c>
      <c r="I213" s="88"/>
    </row>
    <row r="214" spans="1:9" x14ac:dyDescent="0.25">
      <c r="A214" s="84" t="s">
        <v>104</v>
      </c>
      <c r="B214" s="60"/>
      <c r="C214" s="71"/>
      <c r="D214" s="61"/>
      <c r="E214" s="95"/>
      <c r="F214" s="95"/>
      <c r="G214" s="63"/>
      <c r="H214" s="63"/>
      <c r="I214" s="87"/>
    </row>
    <row r="215" spans="1:9" x14ac:dyDescent="0.25">
      <c r="A215" s="85"/>
      <c r="B215" s="64">
        <v>152</v>
      </c>
      <c r="C215" s="73" t="s">
        <v>28</v>
      </c>
      <c r="D215" s="58">
        <v>335775</v>
      </c>
      <c r="E215" s="96"/>
      <c r="F215" s="96"/>
      <c r="G215" s="97">
        <f t="shared" ref="G215:G216" si="120">TRUNC((TRUNC(E215,4)*2)+TRUNC(F215,4),4)</f>
        <v>0</v>
      </c>
      <c r="H215" s="97" t="str">
        <f t="shared" ref="H215:H216" si="121">IF(TRUNC(G215/3,4)=0,"",(TRUNC(G215/3,4)))</f>
        <v/>
      </c>
      <c r="I215" s="88"/>
    </row>
    <row r="216" spans="1:9" x14ac:dyDescent="0.25">
      <c r="A216" s="85"/>
      <c r="B216" s="64">
        <v>153</v>
      </c>
      <c r="C216" s="74" t="s">
        <v>30</v>
      </c>
      <c r="D216" s="11">
        <v>210000</v>
      </c>
      <c r="E216" s="96"/>
      <c r="F216" s="96"/>
      <c r="G216" s="97">
        <f t="shared" si="120"/>
        <v>0</v>
      </c>
      <c r="H216" s="97" t="str">
        <f t="shared" si="121"/>
        <v/>
      </c>
      <c r="I216" s="88"/>
    </row>
    <row r="217" spans="1:9" x14ac:dyDescent="0.25">
      <c r="A217" s="85"/>
      <c r="B217" s="64">
        <v>154</v>
      </c>
      <c r="C217" s="75" t="s">
        <v>26</v>
      </c>
      <c r="D217" s="10">
        <v>133000</v>
      </c>
      <c r="E217" s="96"/>
      <c r="F217" s="96"/>
      <c r="G217" s="97">
        <f t="shared" ref="G217:G218" si="122">TRUNC((TRUNC(E217,4)*2)+TRUNC(F217,4),4)</f>
        <v>0</v>
      </c>
      <c r="H217" s="97" t="str">
        <f t="shared" ref="H217:H218" si="123">IF(TRUNC(G217/3,4)=0,"",(TRUNC(G217/3,4)))</f>
        <v/>
      </c>
      <c r="I217" s="88"/>
    </row>
    <row r="218" spans="1:9" x14ac:dyDescent="0.25">
      <c r="A218" s="85"/>
      <c r="B218" s="64">
        <v>155</v>
      </c>
      <c r="C218" s="75" t="s">
        <v>27</v>
      </c>
      <c r="D218" s="10">
        <v>35000</v>
      </c>
      <c r="E218" s="96"/>
      <c r="F218" s="96"/>
      <c r="G218" s="97">
        <f t="shared" si="122"/>
        <v>0</v>
      </c>
      <c r="H218" s="97" t="str">
        <f t="shared" si="123"/>
        <v/>
      </c>
      <c r="I218" s="88"/>
    </row>
    <row r="219" spans="1:9" x14ac:dyDescent="0.25">
      <c r="A219" s="84" t="s">
        <v>105</v>
      </c>
      <c r="B219" s="60"/>
      <c r="C219" s="71"/>
      <c r="D219" s="61"/>
      <c r="E219" s="95"/>
      <c r="F219" s="95"/>
      <c r="G219" s="63"/>
      <c r="H219" s="63"/>
      <c r="I219" s="87"/>
    </row>
    <row r="220" spans="1:9" x14ac:dyDescent="0.25">
      <c r="A220" s="85"/>
      <c r="B220" s="64">
        <v>156</v>
      </c>
      <c r="C220" s="73" t="s">
        <v>28</v>
      </c>
      <c r="D220" s="58">
        <v>91500</v>
      </c>
      <c r="E220" s="96"/>
      <c r="F220" s="96"/>
      <c r="G220" s="97">
        <f t="shared" ref="G220:G222" si="124">TRUNC((TRUNC(E220,4)*2)+TRUNC(F220,4),4)</f>
        <v>0</v>
      </c>
      <c r="H220" s="97" t="str">
        <f t="shared" ref="H220:H222" si="125">IF(TRUNC(G220/3,4)=0,"",(TRUNC(G220/3,4)))</f>
        <v/>
      </c>
      <c r="I220" s="88"/>
    </row>
    <row r="221" spans="1:9" x14ac:dyDescent="0.25">
      <c r="A221" s="85"/>
      <c r="B221" s="64">
        <v>157</v>
      </c>
      <c r="C221" s="74" t="s">
        <v>30</v>
      </c>
      <c r="D221" s="11">
        <v>582000</v>
      </c>
      <c r="E221" s="96"/>
      <c r="F221" s="96"/>
      <c r="G221" s="97">
        <f t="shared" si="124"/>
        <v>0</v>
      </c>
      <c r="H221" s="97" t="str">
        <f t="shared" si="125"/>
        <v/>
      </c>
      <c r="I221" s="88"/>
    </row>
    <row r="222" spans="1:9" x14ac:dyDescent="0.25">
      <c r="A222" s="85"/>
      <c r="B222" s="64">
        <v>158</v>
      </c>
      <c r="C222" s="75" t="s">
        <v>26</v>
      </c>
      <c r="D222" s="10">
        <v>64000</v>
      </c>
      <c r="E222" s="96"/>
      <c r="F222" s="96"/>
      <c r="G222" s="97">
        <f t="shared" si="124"/>
        <v>0</v>
      </c>
      <c r="H222" s="97" t="str">
        <f t="shared" si="125"/>
        <v/>
      </c>
      <c r="I222" s="88"/>
    </row>
    <row r="223" spans="1:9" x14ac:dyDescent="0.25">
      <c r="A223" s="84" t="s">
        <v>106</v>
      </c>
      <c r="B223" s="60"/>
      <c r="C223" s="71"/>
      <c r="D223" s="61"/>
      <c r="E223" s="95"/>
      <c r="F223" s="95"/>
      <c r="G223" s="63"/>
      <c r="H223" s="63"/>
      <c r="I223" s="87"/>
    </row>
    <row r="224" spans="1:9" x14ac:dyDescent="0.25">
      <c r="A224" s="85"/>
      <c r="B224" s="64">
        <v>159</v>
      </c>
      <c r="C224" s="73" t="s">
        <v>28</v>
      </c>
      <c r="D224" s="58">
        <v>359500</v>
      </c>
      <c r="E224" s="96"/>
      <c r="F224" s="96"/>
      <c r="G224" s="97">
        <f t="shared" ref="G224:G226" si="126">TRUNC((TRUNC(E224,4)*2)+TRUNC(F224,4),4)</f>
        <v>0</v>
      </c>
      <c r="H224" s="97" t="str">
        <f t="shared" ref="H224:H226" si="127">IF(TRUNC(G224/3,4)=0,"",(TRUNC(G224/3,4)))</f>
        <v/>
      </c>
      <c r="I224" s="88"/>
    </row>
    <row r="225" spans="1:9" x14ac:dyDescent="0.25">
      <c r="A225" s="85"/>
      <c r="B225" s="64">
        <v>160</v>
      </c>
      <c r="C225" s="74" t="s">
        <v>30</v>
      </c>
      <c r="D225" s="11">
        <v>67698</v>
      </c>
      <c r="E225" s="96"/>
      <c r="F225" s="96"/>
      <c r="G225" s="97">
        <f t="shared" si="126"/>
        <v>0</v>
      </c>
      <c r="H225" s="97" t="str">
        <f t="shared" si="127"/>
        <v/>
      </c>
      <c r="I225" s="88"/>
    </row>
    <row r="226" spans="1:9" x14ac:dyDescent="0.25">
      <c r="A226" s="85"/>
      <c r="B226" s="64">
        <v>161</v>
      </c>
      <c r="C226" s="75" t="s">
        <v>26</v>
      </c>
      <c r="D226" s="10">
        <v>50000</v>
      </c>
      <c r="E226" s="96"/>
      <c r="F226" s="96"/>
      <c r="G226" s="97">
        <f t="shared" si="126"/>
        <v>0</v>
      </c>
      <c r="H226" s="97" t="str">
        <f t="shared" si="127"/>
        <v/>
      </c>
      <c r="I226" s="88"/>
    </row>
    <row r="227" spans="1:9" x14ac:dyDescent="0.25">
      <c r="A227" s="84" t="s">
        <v>111</v>
      </c>
      <c r="B227" s="60"/>
      <c r="C227" s="71"/>
      <c r="D227" s="61"/>
      <c r="E227" s="95"/>
      <c r="F227" s="95"/>
      <c r="G227" s="63"/>
      <c r="H227" s="63"/>
      <c r="I227" s="87"/>
    </row>
    <row r="228" spans="1:9" x14ac:dyDescent="0.25">
      <c r="A228" s="85"/>
      <c r="B228" s="64">
        <v>162</v>
      </c>
      <c r="C228" s="73" t="s">
        <v>28</v>
      </c>
      <c r="D228" s="58">
        <v>274600</v>
      </c>
      <c r="E228" s="96"/>
      <c r="F228" s="96"/>
      <c r="G228" s="97">
        <f t="shared" ref="G228:G230" si="128">TRUNC((TRUNC(E228,4)*2)+TRUNC(F228,4),4)</f>
        <v>0</v>
      </c>
      <c r="H228" s="97" t="str">
        <f t="shared" ref="H228:H230" si="129">IF(TRUNC(G228/3,4)=0,"",(TRUNC(G228/3,4)))</f>
        <v/>
      </c>
      <c r="I228" s="88"/>
    </row>
    <row r="229" spans="1:9" x14ac:dyDescent="0.25">
      <c r="A229" s="85"/>
      <c r="B229" s="64">
        <v>163</v>
      </c>
      <c r="C229" s="74" t="s">
        <v>30</v>
      </c>
      <c r="D229" s="11">
        <v>386600</v>
      </c>
      <c r="E229" s="96"/>
      <c r="F229" s="96"/>
      <c r="G229" s="97">
        <f t="shared" si="128"/>
        <v>0</v>
      </c>
      <c r="H229" s="97" t="str">
        <f t="shared" si="129"/>
        <v/>
      </c>
      <c r="I229" s="88"/>
    </row>
    <row r="230" spans="1:9" x14ac:dyDescent="0.25">
      <c r="A230" s="85"/>
      <c r="B230" s="64">
        <v>164</v>
      </c>
      <c r="C230" s="75" t="s">
        <v>26</v>
      </c>
      <c r="D230" s="10">
        <v>46000</v>
      </c>
      <c r="E230" s="96"/>
      <c r="F230" s="96"/>
      <c r="G230" s="97">
        <f t="shared" si="128"/>
        <v>0</v>
      </c>
      <c r="H230" s="97" t="str">
        <f t="shared" si="129"/>
        <v/>
      </c>
      <c r="I230" s="88"/>
    </row>
    <row r="231" spans="1:9" x14ac:dyDescent="0.25">
      <c r="A231" s="84" t="s">
        <v>107</v>
      </c>
      <c r="B231" s="60"/>
      <c r="C231" s="71"/>
      <c r="D231" s="61"/>
      <c r="E231" s="95"/>
      <c r="F231" s="95"/>
      <c r="G231" s="63"/>
      <c r="H231" s="63"/>
      <c r="I231" s="87"/>
    </row>
    <row r="232" spans="1:9" x14ac:dyDescent="0.25">
      <c r="A232" s="85"/>
      <c r="B232" s="64">
        <v>165</v>
      </c>
      <c r="C232" s="73" t="s">
        <v>28</v>
      </c>
      <c r="D232" s="58">
        <v>1889099</v>
      </c>
      <c r="E232" s="96"/>
      <c r="F232" s="96"/>
      <c r="G232" s="97">
        <f t="shared" ref="G232:G236" si="130">TRUNC((TRUNC(E232,4)*2)+TRUNC(F232,4),4)</f>
        <v>0</v>
      </c>
      <c r="H232" s="97" t="str">
        <f t="shared" ref="H232:H236" si="131">IF(TRUNC(G232/3,4)=0,"",(TRUNC(G232/3,4)))</f>
        <v/>
      </c>
      <c r="I232" s="88"/>
    </row>
    <row r="233" spans="1:9" x14ac:dyDescent="0.25">
      <c r="A233" s="85"/>
      <c r="B233" s="64">
        <v>166</v>
      </c>
      <c r="C233" s="74" t="s">
        <v>30</v>
      </c>
      <c r="D233" s="11">
        <v>1820500</v>
      </c>
      <c r="E233" s="96"/>
      <c r="F233" s="96"/>
      <c r="G233" s="97">
        <f t="shared" si="130"/>
        <v>0</v>
      </c>
      <c r="H233" s="97" t="str">
        <f t="shared" si="131"/>
        <v/>
      </c>
      <c r="I233" s="88"/>
    </row>
    <row r="234" spans="1:9" x14ac:dyDescent="0.25">
      <c r="A234" s="85"/>
      <c r="B234" s="64">
        <v>167</v>
      </c>
      <c r="C234" s="74" t="s">
        <v>26</v>
      </c>
      <c r="D234" s="11">
        <v>231700</v>
      </c>
      <c r="E234" s="96"/>
      <c r="F234" s="96"/>
      <c r="G234" s="97">
        <f t="shared" si="130"/>
        <v>0</v>
      </c>
      <c r="H234" s="97" t="str">
        <f t="shared" si="131"/>
        <v/>
      </c>
      <c r="I234" s="88"/>
    </row>
    <row r="235" spans="1:9" x14ac:dyDescent="0.25">
      <c r="A235" s="85"/>
      <c r="B235" s="64">
        <v>168</v>
      </c>
      <c r="C235" s="74" t="s">
        <v>27</v>
      </c>
      <c r="D235" s="11">
        <v>127500</v>
      </c>
      <c r="E235" s="96"/>
      <c r="F235" s="96"/>
      <c r="G235" s="97">
        <f t="shared" si="130"/>
        <v>0</v>
      </c>
      <c r="H235" s="97" t="str">
        <f t="shared" si="131"/>
        <v/>
      </c>
      <c r="I235" s="88"/>
    </row>
    <row r="236" spans="1:9" x14ac:dyDescent="0.25">
      <c r="A236" s="85"/>
      <c r="B236" s="64">
        <v>169</v>
      </c>
      <c r="C236" s="75" t="s">
        <v>68</v>
      </c>
      <c r="D236" s="10">
        <v>76500</v>
      </c>
      <c r="E236" s="96"/>
      <c r="F236" s="96"/>
      <c r="G236" s="97">
        <f t="shared" si="130"/>
        <v>0</v>
      </c>
      <c r="H236" s="97" t="str">
        <f t="shared" si="131"/>
        <v/>
      </c>
      <c r="I236" s="88"/>
    </row>
    <row r="237" spans="1:9" x14ac:dyDescent="0.25">
      <c r="A237" s="84" t="s">
        <v>108</v>
      </c>
      <c r="B237" s="60"/>
      <c r="C237" s="71"/>
      <c r="D237" s="61"/>
      <c r="E237" s="95"/>
      <c r="F237" s="95"/>
      <c r="G237" s="63"/>
      <c r="H237" s="63"/>
      <c r="I237" s="87"/>
    </row>
    <row r="238" spans="1:9" x14ac:dyDescent="0.25">
      <c r="A238" s="85"/>
      <c r="B238" s="64">
        <v>170</v>
      </c>
      <c r="C238" s="73" t="s">
        <v>28</v>
      </c>
      <c r="D238" s="58">
        <v>25000</v>
      </c>
      <c r="E238" s="96"/>
      <c r="F238" s="96"/>
      <c r="G238" s="97">
        <f t="shared" ref="G238:G239" si="132">TRUNC((TRUNC(E238,4)*2)+TRUNC(F238,4),4)</f>
        <v>0</v>
      </c>
      <c r="H238" s="97" t="str">
        <f t="shared" ref="H238:H239" si="133">IF(TRUNC(G238/3,4)=0,"",(TRUNC(G238/3,4)))</f>
        <v/>
      </c>
      <c r="I238" s="88"/>
    </row>
    <row r="239" spans="1:9" x14ac:dyDescent="0.25">
      <c r="A239" s="85"/>
      <c r="B239" s="64">
        <v>171</v>
      </c>
      <c r="C239" s="75" t="s">
        <v>26</v>
      </c>
      <c r="D239" s="10">
        <v>59000</v>
      </c>
      <c r="E239" s="96"/>
      <c r="F239" s="96"/>
      <c r="G239" s="97">
        <f t="shared" si="132"/>
        <v>0</v>
      </c>
      <c r="H239" s="97" t="str">
        <f t="shared" si="133"/>
        <v/>
      </c>
      <c r="I239" s="88"/>
    </row>
    <row r="240" spans="1:9" x14ac:dyDescent="0.25">
      <c r="A240" s="84" t="s">
        <v>109</v>
      </c>
      <c r="B240" s="60"/>
      <c r="C240" s="71"/>
      <c r="D240" s="61"/>
      <c r="E240" s="95"/>
      <c r="F240" s="95"/>
      <c r="G240" s="63"/>
      <c r="H240" s="63"/>
      <c r="I240" s="87"/>
    </row>
    <row r="241" spans="1:9" x14ac:dyDescent="0.25">
      <c r="A241" s="85"/>
      <c r="B241" s="64">
        <v>172</v>
      </c>
      <c r="C241" s="73" t="s">
        <v>28</v>
      </c>
      <c r="D241" s="58">
        <v>31275</v>
      </c>
      <c r="E241" s="96"/>
      <c r="F241" s="96"/>
      <c r="G241" s="97">
        <f t="shared" ref="G241:G243" si="134">TRUNC((TRUNC(E241,4)*2)+TRUNC(F241,4),4)</f>
        <v>0</v>
      </c>
      <c r="H241" s="97" t="str">
        <f t="shared" ref="H241:H243" si="135">IF(TRUNC(G241/3,4)=0,"",(TRUNC(G241/3,4)))</f>
        <v/>
      </c>
      <c r="I241" s="88"/>
    </row>
    <row r="242" spans="1:9" x14ac:dyDescent="0.25">
      <c r="A242" s="85"/>
      <c r="B242" s="64">
        <v>173</v>
      </c>
      <c r="C242" s="74" t="s">
        <v>30</v>
      </c>
      <c r="D242" s="11">
        <v>20000</v>
      </c>
      <c r="E242" s="96"/>
      <c r="F242" s="96"/>
      <c r="G242" s="97">
        <f t="shared" ref="G242" si="136">TRUNC((TRUNC(E242,4)*2)+TRUNC(F242,4),4)</f>
        <v>0</v>
      </c>
      <c r="H242" s="97" t="str">
        <f t="shared" ref="H242" si="137">IF(TRUNC(G242/3,4)=0,"",(TRUNC(G242/3,4)))</f>
        <v/>
      </c>
      <c r="I242" s="88"/>
    </row>
    <row r="243" spans="1:9" ht="15.75" thickBot="1" x14ac:dyDescent="0.3">
      <c r="A243" s="86"/>
      <c r="B243" s="98">
        <v>174</v>
      </c>
      <c r="C243" s="77" t="s">
        <v>26</v>
      </c>
      <c r="D243" s="78">
        <v>21000</v>
      </c>
      <c r="E243" s="79"/>
      <c r="F243" s="79"/>
      <c r="G243" s="80">
        <f t="shared" si="134"/>
        <v>0</v>
      </c>
      <c r="H243" s="80" t="str">
        <f t="shared" si="135"/>
        <v/>
      </c>
      <c r="I243" s="81"/>
    </row>
  </sheetData>
  <sheetProtection algorithmName="SHA-512" hashValue="pAOoM5g8X/Z9d4fRRr0NjVUFPffhLSBOF8Fc7TmvCaWU8KRRlCjshRyVi1GxpQUSPMcXTnP2gcM1QEZfYahIDg==" saltValue="nreLjWdAOjki2h/ZnblbCw==" spinCount="100000" sheet="1" selectLockedCells="1"/>
  <protectedRanges>
    <protectedRange sqref="F3" name="Range1"/>
  </protectedRanges>
  <mergeCells count="8">
    <mergeCell ref="A1:G1"/>
    <mergeCell ref="A2:G2"/>
    <mergeCell ref="E3:E4"/>
    <mergeCell ref="C5:E5"/>
    <mergeCell ref="F5:I5"/>
    <mergeCell ref="A3:B3"/>
    <mergeCell ref="A4:B4"/>
    <mergeCell ref="F3:I4"/>
  </mergeCells>
  <conditionalFormatting sqref="E9:I9 E46:I47 E73:I74 E112:I113 E120:I120 E144:I145 E191:I193 E10:F11">
    <cfRule type="expression" dxfId="40" priority="145">
      <formula>$F$5=""</formula>
    </cfRule>
  </conditionalFormatting>
  <conditionalFormatting sqref="F5:I5">
    <cfRule type="containsText" dxfId="110" priority="143" operator="containsText" text="I understand the prices submitted include the price of the commodity plus mark-up">
      <formula>NOT(ISERROR(SEARCH("I understand the prices submitted include the price of the commodity plus mark-up",F5)))</formula>
    </cfRule>
    <cfRule type="containsText" dxfId="109" priority="144" operator="containsText" text="I understand the prices submitted include the price of the commodity plus mark-up">
      <formula>NOT(ISERROR(SEARCH("I understand the prices submitted include the price of the commodity plus mark-up",F5)))</formula>
    </cfRule>
  </conditionalFormatting>
  <conditionalFormatting sqref="G10:I11">
    <cfRule type="expression" dxfId="108" priority="78">
      <formula>$F$5=""</formula>
    </cfRule>
  </conditionalFormatting>
  <conditionalFormatting sqref="E13:I15">
    <cfRule type="expression" dxfId="107" priority="74">
      <formula>$F$5=""</formula>
    </cfRule>
  </conditionalFormatting>
  <conditionalFormatting sqref="E17:I17">
    <cfRule type="expression" dxfId="106" priority="73">
      <formula>$F$5=""</formula>
    </cfRule>
  </conditionalFormatting>
  <conditionalFormatting sqref="E19:I21">
    <cfRule type="expression" dxfId="105" priority="72">
      <formula>$F$5=""</formula>
    </cfRule>
  </conditionalFormatting>
  <conditionalFormatting sqref="E23:I25">
    <cfRule type="expression" dxfId="104" priority="71">
      <formula>$F$5=""</formula>
    </cfRule>
  </conditionalFormatting>
  <conditionalFormatting sqref="E27:I28">
    <cfRule type="expression" dxfId="103" priority="70">
      <formula>$F$5=""</formula>
    </cfRule>
  </conditionalFormatting>
  <conditionalFormatting sqref="E30:I31 E33:I33">
    <cfRule type="expression" dxfId="102" priority="69">
      <formula>$F$5=""</formula>
    </cfRule>
  </conditionalFormatting>
  <conditionalFormatting sqref="E35:I37">
    <cfRule type="expression" dxfId="101" priority="68">
      <formula>$F$5=""</formula>
    </cfRule>
  </conditionalFormatting>
  <conditionalFormatting sqref="E39:I40">
    <cfRule type="expression" dxfId="100" priority="67">
      <formula>$F$5=""</formula>
    </cfRule>
  </conditionalFormatting>
  <conditionalFormatting sqref="E42:I44">
    <cfRule type="expression" dxfId="99" priority="66">
      <formula>$F$5=""</formula>
    </cfRule>
  </conditionalFormatting>
  <conditionalFormatting sqref="E49:I50">
    <cfRule type="expression" dxfId="98" priority="64">
      <formula>$F$5=""</formula>
    </cfRule>
  </conditionalFormatting>
  <conditionalFormatting sqref="E52:I53">
    <cfRule type="expression" dxfId="97" priority="63">
      <formula>$F$5=""</formula>
    </cfRule>
  </conditionalFormatting>
  <conditionalFormatting sqref="E55:I57">
    <cfRule type="expression" dxfId="96" priority="62">
      <formula>$F$5=""</formula>
    </cfRule>
  </conditionalFormatting>
  <conditionalFormatting sqref="E59:I61 E63:I63">
    <cfRule type="expression" dxfId="95" priority="61">
      <formula>$F$5=""</formula>
    </cfRule>
  </conditionalFormatting>
  <conditionalFormatting sqref="E65:I67">
    <cfRule type="expression" dxfId="94" priority="60">
      <formula>$F$5=""</formula>
    </cfRule>
  </conditionalFormatting>
  <conditionalFormatting sqref="E69:I69 E71:I71">
    <cfRule type="expression" dxfId="93" priority="59">
      <formula>$F$5=""</formula>
    </cfRule>
  </conditionalFormatting>
  <conditionalFormatting sqref="E76:I77">
    <cfRule type="expression" dxfId="92" priority="57">
      <formula>$F$5=""</formula>
    </cfRule>
  </conditionalFormatting>
  <conditionalFormatting sqref="E79:I80">
    <cfRule type="expression" dxfId="91" priority="56">
      <formula>$F$5=""</formula>
    </cfRule>
  </conditionalFormatting>
  <conditionalFormatting sqref="E84:I86">
    <cfRule type="expression" dxfId="90" priority="54">
      <formula>$F$5=""</formula>
    </cfRule>
  </conditionalFormatting>
  <conditionalFormatting sqref="E88:I90">
    <cfRule type="expression" dxfId="89" priority="53">
      <formula>$F$5=""</formula>
    </cfRule>
  </conditionalFormatting>
  <conditionalFormatting sqref="E92:I92">
    <cfRule type="expression" dxfId="88" priority="52">
      <formula>$F$5=""</formula>
    </cfRule>
  </conditionalFormatting>
  <conditionalFormatting sqref="E94:I94 E96:I96">
    <cfRule type="expression" dxfId="87" priority="51">
      <formula>$F$5=""</formula>
    </cfRule>
  </conditionalFormatting>
  <conditionalFormatting sqref="E98:I101">
    <cfRule type="expression" dxfId="86" priority="50">
      <formula>$F$5=""</formula>
    </cfRule>
  </conditionalFormatting>
  <conditionalFormatting sqref="E103:I104 E106:I106">
    <cfRule type="expression" dxfId="85" priority="49">
      <formula>$F$5=""</formula>
    </cfRule>
  </conditionalFormatting>
  <conditionalFormatting sqref="E108:I110">
    <cfRule type="expression" dxfId="84" priority="48">
      <formula>$F$5=""</formula>
    </cfRule>
  </conditionalFormatting>
  <conditionalFormatting sqref="E115:I116 E118:I118">
    <cfRule type="expression" dxfId="83" priority="46">
      <formula>$F$5=""</formula>
    </cfRule>
  </conditionalFormatting>
  <conditionalFormatting sqref="E122:I124">
    <cfRule type="expression" dxfId="82" priority="44">
      <formula>$F$5=""</formula>
    </cfRule>
  </conditionalFormatting>
  <conditionalFormatting sqref="E126:I128">
    <cfRule type="expression" dxfId="81" priority="43">
      <formula>$F$5=""</formula>
    </cfRule>
  </conditionalFormatting>
  <conditionalFormatting sqref="E130:I131 E133:I133">
    <cfRule type="expression" dxfId="80" priority="42">
      <formula>$F$5=""</formula>
    </cfRule>
  </conditionalFormatting>
  <conditionalFormatting sqref="E135:I137">
    <cfRule type="expression" dxfId="79" priority="41">
      <formula>$F$5=""</formula>
    </cfRule>
  </conditionalFormatting>
  <conditionalFormatting sqref="E139:I140 E142:I142">
    <cfRule type="expression" dxfId="78" priority="40">
      <formula>$F$5=""</formula>
    </cfRule>
  </conditionalFormatting>
  <conditionalFormatting sqref="E147:I149">
    <cfRule type="expression" dxfId="77" priority="38">
      <formula>$F$5=""</formula>
    </cfRule>
  </conditionalFormatting>
  <conditionalFormatting sqref="E151:I152">
    <cfRule type="expression" dxfId="76" priority="37">
      <formula>$F$5=""</formula>
    </cfRule>
  </conditionalFormatting>
  <conditionalFormatting sqref="E154:I156">
    <cfRule type="expression" dxfId="75" priority="36">
      <formula>$F$5=""</formula>
    </cfRule>
  </conditionalFormatting>
  <conditionalFormatting sqref="E158:I158">
    <cfRule type="expression" dxfId="74" priority="35">
      <formula>$F$5=""</formula>
    </cfRule>
  </conditionalFormatting>
  <conditionalFormatting sqref="E160:I163">
    <cfRule type="expression" dxfId="73" priority="34">
      <formula>$F$5=""</formula>
    </cfRule>
  </conditionalFormatting>
  <conditionalFormatting sqref="E165:I165">
    <cfRule type="expression" dxfId="72" priority="33">
      <formula>$F$5=""</formula>
    </cfRule>
  </conditionalFormatting>
  <conditionalFormatting sqref="E167:I170">
    <cfRule type="expression" dxfId="71" priority="32">
      <formula>$F$5=""</formula>
    </cfRule>
  </conditionalFormatting>
  <conditionalFormatting sqref="E172:I174">
    <cfRule type="expression" dxfId="70" priority="31">
      <formula>$F$5=""</formula>
    </cfRule>
  </conditionalFormatting>
  <conditionalFormatting sqref="E176:I178">
    <cfRule type="expression" dxfId="69" priority="30">
      <formula>$F$5=""</formula>
    </cfRule>
  </conditionalFormatting>
  <conditionalFormatting sqref="E180:I182">
    <cfRule type="expression" dxfId="68" priority="29">
      <formula>$F$5=""</formula>
    </cfRule>
  </conditionalFormatting>
  <conditionalFormatting sqref="E184:I185">
    <cfRule type="expression" dxfId="67" priority="28">
      <formula>$F$5=""</formula>
    </cfRule>
  </conditionalFormatting>
  <conditionalFormatting sqref="E187:I189">
    <cfRule type="expression" dxfId="66" priority="27">
      <formula>$F$5=""</formula>
    </cfRule>
  </conditionalFormatting>
  <conditionalFormatting sqref="E195:I197">
    <cfRule type="expression" dxfId="65" priority="25">
      <formula>$F$5=""</formula>
    </cfRule>
  </conditionalFormatting>
  <conditionalFormatting sqref="E199:I201">
    <cfRule type="expression" dxfId="64" priority="24">
      <formula>$F$5=""</formula>
    </cfRule>
  </conditionalFormatting>
  <conditionalFormatting sqref="E203:I206">
    <cfRule type="expression" dxfId="63" priority="23">
      <formula>$F$5=""</formula>
    </cfRule>
  </conditionalFormatting>
  <conditionalFormatting sqref="E208:I209">
    <cfRule type="expression" dxfId="62" priority="22">
      <formula>$F$5=""</formula>
    </cfRule>
  </conditionalFormatting>
  <conditionalFormatting sqref="E211:I213">
    <cfRule type="expression" dxfId="61" priority="21">
      <formula>$F$5=""</formula>
    </cfRule>
  </conditionalFormatting>
  <conditionalFormatting sqref="E215:I216">
    <cfRule type="expression" dxfId="60" priority="20">
      <formula>$F$5=""</formula>
    </cfRule>
  </conditionalFormatting>
  <conditionalFormatting sqref="E220:I222">
    <cfRule type="expression" dxfId="59" priority="19">
      <formula>$F$5=""</formula>
    </cfRule>
  </conditionalFormatting>
  <conditionalFormatting sqref="E224:I226">
    <cfRule type="expression" dxfId="58" priority="18">
      <formula>$F$5=""</formula>
    </cfRule>
  </conditionalFormatting>
  <conditionalFormatting sqref="E228:I230">
    <cfRule type="expression" dxfId="57" priority="17">
      <formula>$F$5=""</formula>
    </cfRule>
  </conditionalFormatting>
  <conditionalFormatting sqref="E232:I236">
    <cfRule type="expression" dxfId="56" priority="16">
      <formula>$F$5=""</formula>
    </cfRule>
  </conditionalFormatting>
  <conditionalFormatting sqref="E238:I239">
    <cfRule type="expression" dxfId="55" priority="15">
      <formula>$F$5=""</formula>
    </cfRule>
  </conditionalFormatting>
  <conditionalFormatting sqref="E241:I241 E243:I243">
    <cfRule type="expression" dxfId="54" priority="14">
      <formula>$F$5=""</formula>
    </cfRule>
  </conditionalFormatting>
  <conditionalFormatting sqref="E32:I32">
    <cfRule type="expression" dxfId="53" priority="13">
      <formula>$F$5=""</formula>
    </cfRule>
  </conditionalFormatting>
  <conditionalFormatting sqref="E62:I62">
    <cfRule type="expression" dxfId="52" priority="12">
      <formula>$F$5=""</formula>
    </cfRule>
  </conditionalFormatting>
  <conditionalFormatting sqref="E70:I70">
    <cfRule type="expression" dxfId="51" priority="11">
      <formula>$F$5=""</formula>
    </cfRule>
  </conditionalFormatting>
  <conditionalFormatting sqref="E95:I95">
    <cfRule type="expression" dxfId="50" priority="10">
      <formula>$F$5=""</formula>
    </cfRule>
  </conditionalFormatting>
  <conditionalFormatting sqref="E105:I105">
    <cfRule type="expression" dxfId="49" priority="9">
      <formula>$F$5=""</formula>
    </cfRule>
  </conditionalFormatting>
  <conditionalFormatting sqref="E117:I117">
    <cfRule type="expression" dxfId="48" priority="8">
      <formula>$F$5=""</formula>
    </cfRule>
  </conditionalFormatting>
  <conditionalFormatting sqref="E132:I132">
    <cfRule type="expression" dxfId="47" priority="7">
      <formula>$F$5=""</formula>
    </cfRule>
  </conditionalFormatting>
  <conditionalFormatting sqref="E141:I141">
    <cfRule type="expression" dxfId="46" priority="6">
      <formula>$F$5=""</formula>
    </cfRule>
  </conditionalFormatting>
  <conditionalFormatting sqref="C5">
    <cfRule type="expression" dxfId="45" priority="164">
      <formula>AND($F$158&gt;0,$E$3="")</formula>
    </cfRule>
  </conditionalFormatting>
  <conditionalFormatting sqref="E217:I217">
    <cfRule type="expression" dxfId="44" priority="5">
      <formula>$F$5=""</formula>
    </cfRule>
  </conditionalFormatting>
  <conditionalFormatting sqref="E218:I218">
    <cfRule type="expression" dxfId="43" priority="4">
      <formula>$F$5=""</formula>
    </cfRule>
  </conditionalFormatting>
  <conditionalFormatting sqref="E82:I82">
    <cfRule type="expression" dxfId="42" priority="2">
      <formula>$F$5=""</formula>
    </cfRule>
  </conditionalFormatting>
  <conditionalFormatting sqref="E242:I242">
    <cfRule type="expression" dxfId="41" priority="1">
      <formula>$F$5=""</formula>
    </cfRule>
  </conditionalFormatting>
  <dataValidations count="15">
    <dataValidation type="list" allowBlank="1" showInputMessage="1" showErrorMessage="1" sqref="F5:I5" xr:uid="{9780336E-A127-42E3-AF64-207B5CE67359}">
      <formula1>"I understand the prices submitted include the fuel price and markup for all additional costs."</formula1>
    </dataValidation>
    <dataValidation type="custom" allowBlank="1" showInputMessage="1" showErrorMessage="1" sqref="I219 I231 I227 I223" xr:uid="{7A769A09-9062-45C5-AFD3-957809A95E03}">
      <formula1>E1048556=ROUND(E1048556,4)</formula1>
    </dataValidation>
    <dataValidation type="custom" allowBlank="1" showInputMessage="1" showErrorMessage="1" error="Please enter a positive volume discount limited to four (4) decimal places for orders of 5,500 gallons or greater. " sqref="I238:I239 I9:I11 I13:I15 I17 I19:I21 I23:I25 I27:I28 I215:I218 I35:I37 I39:I40 I42:I44 I49:I50 I52:I53 I55:I57 I46:I47 I65:I67 I59:I63 I76:I77 I241:I243 I84:I86 I88:I90 I92 I73:I74 I94:I96 I108:I110 I112:I113 I122:I124 I126:I128 I120 I135:I137 I130:I133 I147:I149 I151:I152 I154:I156 I158 I160:I163 I165 I167:I170 I172:I174 I176:I178 I180:I182 I184:I185 I187:I189 I195:I197 I199:I201 I203:I206 I208:I209 I211:I213 I191:I193 I220:I222 I224:I226 I228:I230 I232:I236 I98:I101 I30:I33 I69:I71 I103:I106 I115:I118 I139:I142 I144:I145 I79:I80 I82" xr:uid="{1B49F778-3305-4EFF-976F-D2FA735CC674}">
      <formula1>AND(ISNUMBER(I9),I9&gt;=0,IF(ISERROR(FIND(".",I9)),I9&gt;=0,LEN(I9)-FIND(".",I9)&lt;=4))</formula1>
    </dataValidation>
    <dataValidation type="custom" allowBlank="1" showInputMessage="1" showErrorMessage="1" sqref="I107 I111 I119 I72" xr:uid="{C61609AD-545E-45F5-BF16-6327CE0F0140}">
      <formula1>E1048400=ROUND(E1048400,4)</formula1>
    </dataValidation>
    <dataValidation type="custom" allowBlank="1" showInputMessage="1" showErrorMessage="1" sqref="I97 I114 I102 I78 I75 I68 I64 I38 I34 I45 I41" xr:uid="{45D03744-612F-4220-9780-693463A2B36C}">
      <formula1>E1048363=ROUND(E1048363,4)</formula1>
    </dataValidation>
    <dataValidation type="custom" allowBlank="1" showInputMessage="1" showErrorMessage="1" sqref="I237 I240" xr:uid="{686BCFAE-EDEA-45C4-8A6D-8966CA642EE6}">
      <formula1>E4=ROUND(E4,4)</formula1>
    </dataValidation>
    <dataValidation type="custom" allowBlank="1" showInputMessage="1" showErrorMessage="1" sqref="I91 I143 I93 I121 I87 I83 I54 I58 I16 I18 I22 I26 I29 I8 I12 I48 I51" xr:uid="{5A6CDF77-FD6A-47E4-AE61-B6A6EF83315F}">
      <formula1>E1048338=ROUND(E1048338,4)</formula1>
    </dataValidation>
    <dataValidation type="custom" allowBlank="1" showInputMessage="1" showErrorMessage="1" sqref="I150 I153 I157 I125 I134 I138 I146 I81" xr:uid="{3D042AEF-DAF7-495B-ACBD-97F3B6BC6DC8}">
      <formula1>E1048412=ROUND(E1048412,4)</formula1>
    </dataValidation>
    <dataValidation type="custom" allowBlank="1" showInputMessage="1" showErrorMessage="1" sqref="I164 I159 I129 I186 I183 I179 I175 I171 I166" xr:uid="{56CCB202-D2BA-4F46-BB8A-586EF6648F8C}">
      <formula1>E1048461=ROUND(E1048461,4)</formula1>
    </dataValidation>
    <dataValidation type="custom" allowBlank="1" showInputMessage="1" showErrorMessage="1" sqref="I190" xr:uid="{A5FA102B-CCBA-4CA8-8164-0A7043530B7C}">
      <formula1>E1048523=ROUND(E1048523,4)</formula1>
    </dataValidation>
    <dataValidation type="custom" allowBlank="1" showInputMessage="1" showErrorMessage="1" sqref="I198 I194" xr:uid="{9B4F0114-C5EC-4FA2-A18D-0D153F35A601}">
      <formula1>E1048529=ROUND(E1048529,4)</formula1>
    </dataValidation>
    <dataValidation type="custom" allowBlank="1" showInputMessage="1" showErrorMessage="1" sqref="I214" xr:uid="{B1A2F0A0-95F1-49B5-BE27-AD6F14CF1DCF}">
      <formula1>E1048552=ROUND(E1048552,4)</formula1>
    </dataValidation>
    <dataValidation type="custom" allowBlank="1" showInputMessage="1" showErrorMessage="1" sqref="I210 I207 I202" xr:uid="{D8A8BF84-C0BA-4D80-A810-86F6F7F0E37B}">
      <formula1>E1048538=ROUND(E1048538,4)</formula1>
    </dataValidation>
    <dataValidation type="custom" allowBlank="1" showInputMessage="1" showErrorMessage="1" errorTitle="Error" error="Enter Bid price for 2D in Column E as $/gallon to four (4) decimal places with all additional costs (mark up) included." promptTitle="2D" sqref="E8:E243" xr:uid="{65A8125D-4F32-48B4-A93B-C892EBAC93B6}">
      <formula1>E8=ROUND(E8,4)</formula1>
    </dataValidation>
    <dataValidation type="custom" allowBlank="1" showInputMessage="1" showErrorMessage="1" errorTitle="Error" error="Enter Bid price for 1D in Column F as $/gallon to four (4) decimal places with all additional costs (mark up) included." promptTitle="2D" sqref="F8:F243" xr:uid="{E0F7B588-F8E9-458A-B5FF-3DEB41746D08}">
      <formula1>F8=ROUND(F8,4)</formula1>
    </dataValidation>
  </dataValidations>
  <printOptions horizontalCentered="1"/>
  <pageMargins left="0.25" right="0.25" top="0.5" bottom="0.5" header="0.3" footer="0.3"/>
  <pageSetup scale="75" fitToHeight="6" orientation="portrait" horizontalDpi="4294967295" verticalDpi="4294967295" r:id="rId1"/>
  <headerFooter>
    <oddFooter>&amp;L&amp;F</oddFooter>
  </headerFooter>
  <rowBreaks count="4" manualBreakCount="4">
    <brk id="57" max="8" man="1"/>
    <brk id="113" max="8" man="1"/>
    <brk id="165" max="8" man="1"/>
    <brk id="2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 </vt:lpstr>
      <vt:lpstr>OPIS Posting Location Pricing</vt:lpstr>
      <vt:lpstr>Bid Price Submittal Sheet</vt:lpstr>
      <vt:lpstr>'Bid Price Submittal Sheet'!Print_Area</vt:lpstr>
      <vt:lpstr>'Instructions '!Print_Area</vt:lpstr>
      <vt:lpstr>'OPIS Posting Location Pricing'!Print_Area</vt:lpstr>
      <vt:lpstr>'Bid Price Submittal Sheet'!Print_Titles</vt:lpstr>
    </vt:vector>
  </TitlesOfParts>
  <Company>New York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Relyea, Elise (OGS)</dc:creator>
  <cp:lastModifiedBy>DeBerardinis, Daniel (OGS)</cp:lastModifiedBy>
  <cp:lastPrinted>2021-04-26T14:12:10Z</cp:lastPrinted>
  <dcterms:created xsi:type="dcterms:W3CDTF">2014-05-19T15:39:57Z</dcterms:created>
  <dcterms:modified xsi:type="dcterms:W3CDTF">2021-05-24T17:13:51Z</dcterms:modified>
</cp:coreProperties>
</file>