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MaloneJ\OneDrive - New York State Office of Information Technology Services\Downloads\"/>
    </mc:Choice>
  </mc:AlternateContent>
  <xr:revisionPtr revIDLastSave="0" documentId="8_{1475C675-010F-4DDE-B0ED-0894124CB483}" xr6:coauthVersionLast="47" xr6:coauthVersionMax="47" xr10:uidLastSave="{00000000-0000-0000-0000-000000000000}"/>
  <bookViews>
    <workbookView xWindow="7590" yWindow="600" windowWidth="18900" windowHeight="13380" tabRatio="934" activeTab="2" xr2:uid="{00000000-000D-0000-FFFF-FFFF00000000}"/>
  </bookViews>
  <sheets>
    <sheet name="Instructions" sheetId="3" r:id="rId1"/>
    <sheet name="Acronyms" sheetId="7" r:id="rId2"/>
    <sheet name="FPR Folder Structure Desc." sheetId="12" r:id="rId3"/>
    <sheet name="Pre-Procurement" sheetId="1" r:id="rId4"/>
    <sheet name="Evaluation" sheetId="4" r:id="rId5"/>
    <sheet name="Award" sheetId="6" r:id="rId6"/>
    <sheet name="Operational" sheetId="9" r:id="rId7"/>
    <sheet name="Procurement Record Checklist" sheetId="11" r:id="rId8"/>
    <sheet name="drop down lists (hidden)" sheetId="18" state="hidden" r:id="rId9"/>
    <sheet name="misc" sheetId="10" r:id="rId10"/>
  </sheets>
  <externalReferences>
    <externalReference r:id="rId11"/>
    <externalReference r:id="rId12"/>
    <externalReference r:id="rId13"/>
  </externalReferences>
  <definedNames>
    <definedName name="Action">[1]Control!$B$12:$B$27</definedName>
    <definedName name="ActionList">[1]Control!$D$12:$D$24</definedName>
    <definedName name="BaselineSource">[1]Control!$F$18:$F$21</definedName>
    <definedName name="choice">[2]Control!$B$3:$B$4</definedName>
    <definedName name="fundsource">[1]Control!$D$3:$D$9</definedName>
    <definedName name="FYFunds">[1]Control!$D$12:$D$19</definedName>
    <definedName name="Groups">[1]Control!$P$4:$P$23</definedName>
    <definedName name="PipeStatus">[1]Control!$F$24:$F$29</definedName>
    <definedName name="_xlnm.Print_Area" localSheetId="2">'FPR Folder Structure Desc.'!$A$1:$F$30</definedName>
    <definedName name="_xlnm.Print_Titles" localSheetId="4">Evaluation!$7:$7</definedName>
    <definedName name="_xlnm.Print_Titles" localSheetId="6">Operational!$7:$7</definedName>
    <definedName name="Priority">[1]Control!$F$7:$F$9</definedName>
    <definedName name="Procmethod">[3]Control!$D$12:$D$14</definedName>
    <definedName name="procstatus">[1]Control!$D$27:$D$32</definedName>
    <definedName name="procurementmethod">[2]Control!$D$12:$D$15</definedName>
    <definedName name="procurementstatus">[2]Control!$D$21:$D$26</definedName>
    <definedName name="purchasetype">[1]Control!$F$3:$F$4</definedName>
    <definedName name="SpendType">[1]Control!$F$12:$F$15</definedName>
    <definedName name="yesno">[1]Control!$B$3:$B$4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1" l="1"/>
  <c r="C4" i="11" l="1"/>
  <c r="G3" i="9"/>
  <c r="G3" i="6"/>
  <c r="G3" i="4"/>
  <c r="C3" i="11"/>
  <c r="B4" i="9"/>
  <c r="B4" i="6"/>
  <c r="B4" i="4"/>
  <c r="L4" i="11" l="1"/>
  <c r="C2" i="11"/>
  <c r="B3" i="9"/>
  <c r="B3" i="6"/>
  <c r="B3" i="4"/>
  <c r="B2" i="9"/>
  <c r="B2" i="6"/>
  <c r="B2" i="4"/>
  <c r="G2" i="4"/>
  <c r="G2" i="9"/>
  <c r="G2" i="6"/>
  <c r="A28" i="1" l="1"/>
  <c r="A32" i="1" l="1"/>
  <c r="A14" i="1"/>
  <c r="A12" i="1"/>
  <c r="A13" i="1"/>
  <c r="A17" i="1" l="1"/>
  <c r="A31" i="1" l="1"/>
  <c r="A23" i="1" l="1"/>
  <c r="A22" i="1"/>
  <c r="A21" i="1"/>
  <c r="A20" i="1"/>
  <c r="A19" i="1"/>
  <c r="A29" i="1"/>
  <c r="A25" i="1"/>
  <c r="A11" i="1"/>
  <c r="A30" i="1"/>
  <c r="A27" i="1"/>
  <c r="A26" i="1"/>
  <c r="K2" i="11" l="1"/>
  <c r="A24" i="1"/>
  <c r="A8" i="1"/>
  <c r="A4" i="9" l="1"/>
  <c r="A2" i="4" l="1"/>
  <c r="E2" i="4"/>
  <c r="A3" i="4"/>
  <c r="A4" i="4"/>
  <c r="A6" i="9"/>
  <c r="A18" i="9" s="1"/>
  <c r="A6" i="6"/>
  <c r="A6" i="4"/>
  <c r="A25" i="4" s="1"/>
  <c r="A23" i="6" l="1"/>
  <c r="A29" i="6"/>
  <c r="A21" i="6"/>
  <c r="A30" i="6"/>
  <c r="A13" i="4"/>
  <c r="A24" i="4"/>
  <c r="A10" i="4"/>
  <c r="A26" i="4"/>
  <c r="A8" i="4"/>
  <c r="A19" i="4"/>
  <c r="A18" i="4"/>
  <c r="A17" i="4"/>
  <c r="A9" i="4"/>
  <c r="A14" i="9"/>
  <c r="A14" i="4"/>
  <c r="A23" i="4"/>
  <c r="A27" i="6"/>
  <c r="A20" i="6"/>
  <c r="A13" i="9"/>
  <c r="A9" i="9"/>
  <c r="A12" i="9"/>
  <c r="A8" i="9"/>
  <c r="A11" i="9"/>
  <c r="A10" i="9"/>
  <c r="A24" i="6"/>
  <c r="A14" i="6"/>
  <c r="A17" i="6"/>
  <c r="A13" i="6"/>
  <c r="A16" i="6"/>
  <c r="A12" i="6"/>
  <c r="A18" i="6"/>
  <c r="A15" i="6"/>
  <c r="A11" i="6"/>
  <c r="A8" i="6" s="1"/>
  <c r="A25" i="6" s="1"/>
  <c r="A10" i="6"/>
  <c r="A9" i="6"/>
  <c r="A15" i="4"/>
  <c r="A16" i="4"/>
  <c r="A22" i="4"/>
  <c r="A21" i="4"/>
  <c r="A12" i="4"/>
  <c r="A20" i="4"/>
  <c r="A11" i="4"/>
  <c r="E2" i="9"/>
  <c r="E2" i="6"/>
  <c r="A17" i="9" l="1"/>
  <c r="A15" i="9"/>
  <c r="A16" i="9"/>
  <c r="A3" i="9"/>
  <c r="A2" i="9"/>
  <c r="A4" i="6"/>
  <c r="A3" i="6"/>
  <c r="A2" i="6"/>
  <c r="A28" i="6"/>
  <c r="A22" i="6" l="1"/>
  <c r="A26" i="6"/>
  <c r="A19" i="6"/>
  <c r="A18" i="1"/>
  <c r="A16" i="1"/>
  <c r="A15" i="1"/>
  <c r="A10" i="1"/>
  <c r="A9" i="1"/>
</calcChain>
</file>

<file path=xl/sharedStrings.xml><?xml version="1.0" encoding="utf-8"?>
<sst xmlns="http://schemas.openxmlformats.org/spreadsheetml/2006/main" count="355" uniqueCount="309">
  <si>
    <t>Invitation for Bid</t>
  </si>
  <si>
    <t>Brief Management of Award Recommendation</t>
  </si>
  <si>
    <t>CAN to Assistant Director for Approval (If applicable)</t>
  </si>
  <si>
    <t>IFB</t>
  </si>
  <si>
    <t>RFP</t>
  </si>
  <si>
    <t xml:space="preserve">CAN to Team Leader for Approval </t>
  </si>
  <si>
    <t xml:space="preserve">CAN to CPO for Approval  (If applicable) </t>
  </si>
  <si>
    <t xml:space="preserve">CAN to Deputy Commissioner for Approval  (If applicable) </t>
  </si>
  <si>
    <t xml:space="preserve">CAN to 1st Deputy Commissioner for Approval (If applicable) </t>
  </si>
  <si>
    <t xml:space="preserve">CAN to Commissioner for Approval  (If applicable) </t>
  </si>
  <si>
    <t>CAN to Counsel's Office for Approval</t>
  </si>
  <si>
    <t>Procurement Record Checklist</t>
  </si>
  <si>
    <t>Agency Concurrence Form of Award Recommendation, (If applicable)</t>
  </si>
  <si>
    <t>DED Omnibus Procurement Act form(s) sent to DED – file copy (If applicable)</t>
  </si>
  <si>
    <t>Request for Proposal</t>
  </si>
  <si>
    <t>MWBE</t>
  </si>
  <si>
    <t>CPO</t>
  </si>
  <si>
    <t>Chief Procurement Officer</t>
  </si>
  <si>
    <t>WC</t>
  </si>
  <si>
    <t>Worker's Compensation</t>
  </si>
  <si>
    <t>Standard Vendor Responsibility Questionnaire</t>
  </si>
  <si>
    <t>SVRQ</t>
  </si>
  <si>
    <t>BNS</t>
  </si>
  <si>
    <t>Bidder Notification System</t>
  </si>
  <si>
    <t>RFI</t>
  </si>
  <si>
    <t>Request for Information</t>
  </si>
  <si>
    <t>Piggyback</t>
  </si>
  <si>
    <t>Minority &amp; Women Owned Business Entities</t>
  </si>
  <si>
    <t>PR</t>
  </si>
  <si>
    <t>Sub Folder #</t>
  </si>
  <si>
    <t>Single Source</t>
  </si>
  <si>
    <t>Sole Source</t>
  </si>
  <si>
    <t>Create Contract(s) with Counsel (If Applicable)</t>
  </si>
  <si>
    <t>Estimated Contract Value/Quantities</t>
  </si>
  <si>
    <t>Prevailing Wage Rates Schedule from DOL (If applicable)</t>
  </si>
  <si>
    <t>PR/Award #:</t>
  </si>
  <si>
    <t>Group #:</t>
  </si>
  <si>
    <t>Restricted Period Letter(s) for Continuous/Periodic Recruitment, (If Approved)</t>
  </si>
  <si>
    <t>Negotiated</t>
  </si>
  <si>
    <t>HC</t>
  </si>
  <si>
    <t>BOTH</t>
  </si>
  <si>
    <t xml:space="preserve">SC </t>
  </si>
  <si>
    <t>Indicate if Hard copy (HC), Soft Copy (SC), or Both.</t>
  </si>
  <si>
    <t>OGS Web Posting</t>
  </si>
  <si>
    <t>Other documents required for posting the contract to web</t>
  </si>
  <si>
    <t>Instructions:</t>
  </si>
  <si>
    <t>Create User Procurement Instructions and/or FAQ</t>
  </si>
  <si>
    <t>Single Transaction Summary Document(s) (Received after approval)</t>
  </si>
  <si>
    <t>S</t>
  </si>
  <si>
    <t>SS</t>
  </si>
  <si>
    <t>Description:</t>
  </si>
  <si>
    <t>Check box below when item is complete.</t>
  </si>
  <si>
    <t>Final Approved CAN</t>
  </si>
  <si>
    <t>Tentative Award Letters</t>
  </si>
  <si>
    <t>Bid Open Date:</t>
  </si>
  <si>
    <t xml:space="preserve">Description: </t>
  </si>
  <si>
    <t>Solicitation Type</t>
  </si>
  <si>
    <t xml:space="preserve">Project Lead: </t>
  </si>
  <si>
    <t>●</t>
  </si>
  <si>
    <t>Group:</t>
  </si>
  <si>
    <t>Solicitation Type:</t>
  </si>
  <si>
    <t>Bid Opening Date:</t>
  </si>
  <si>
    <t>Contract #:</t>
  </si>
  <si>
    <t>First #:</t>
  </si>
  <si>
    <t>Last #:</t>
  </si>
  <si>
    <t>First:</t>
  </si>
  <si>
    <t>Last:</t>
  </si>
  <si>
    <t>Contractor(s):</t>
  </si>
  <si>
    <t>Contract Period:</t>
  </si>
  <si>
    <t>Begin:</t>
  </si>
  <si>
    <t>End:</t>
  </si>
  <si>
    <t>Lowest Price</t>
  </si>
  <si>
    <t>Item</t>
  </si>
  <si>
    <t>Best Value*</t>
  </si>
  <si>
    <t>Group/Category/Lot</t>
  </si>
  <si>
    <t>Multiple Award</t>
  </si>
  <si>
    <t>Grand Total</t>
  </si>
  <si>
    <t>Continuous Recruitment</t>
  </si>
  <si>
    <t>Recycled Preference</t>
  </si>
  <si>
    <t>Single Source*</t>
  </si>
  <si>
    <t>Sole Source*</t>
  </si>
  <si>
    <t>Emergency*</t>
  </si>
  <si>
    <t>Other*</t>
  </si>
  <si>
    <t>Method/Type of Award - Insert "X" in box (Check all that apply)</t>
  </si>
  <si>
    <t>Competition:</t>
  </si>
  <si>
    <t xml:space="preserve"> - Award on single bid:</t>
  </si>
  <si>
    <t>Yes</t>
  </si>
  <si>
    <t>No</t>
  </si>
  <si>
    <t xml:space="preserve"> - Price increases greater than 25% over previous year? </t>
  </si>
  <si>
    <t xml:space="preserve"> - Vendor Responses - Number of:</t>
  </si>
  <si>
    <t>Vendors Solicited</t>
  </si>
  <si>
    <t xml:space="preserve">Bids Received </t>
  </si>
  <si>
    <t>No replies</t>
  </si>
  <si>
    <t>Rejections*</t>
  </si>
  <si>
    <t>No Bids</t>
  </si>
  <si>
    <t>Protests/Complaints*</t>
  </si>
  <si>
    <t>Contract Overlap:</t>
  </si>
  <si>
    <t>Unknown</t>
  </si>
  <si>
    <t>Yes*</t>
  </si>
  <si>
    <t>Required Documentation:</t>
  </si>
  <si>
    <t>Mailing List</t>
  </si>
  <si>
    <t>Bidders List</t>
  </si>
  <si>
    <t>Contract Award Notification (1)</t>
  </si>
  <si>
    <t>Copy of IFB or RFP and related documents</t>
  </si>
  <si>
    <t>All Awarded and Rejected Bids</t>
  </si>
  <si>
    <t>Memo(s) of explanation (if required)</t>
  </si>
  <si>
    <t>Attorney General Approval (if required)</t>
  </si>
  <si>
    <t>Need Statement (if required)</t>
  </si>
  <si>
    <t xml:space="preserve">Batch # </t>
  </si>
  <si>
    <t>(if required)</t>
  </si>
  <si>
    <t>Procurement Opportunities Newsletter (Contract Reporter)</t>
  </si>
  <si>
    <t>Advertisement Notice Attached</t>
  </si>
  <si>
    <t>OSC Exemption Attached</t>
  </si>
  <si>
    <t>Exempt Per Statute</t>
  </si>
  <si>
    <t>Prepared by:</t>
  </si>
  <si>
    <t>Phone #:</t>
  </si>
  <si>
    <t>Date:</t>
  </si>
  <si>
    <t>Reviewed &amp; Approved by:</t>
  </si>
  <si>
    <t>OSC Auditor:</t>
  </si>
  <si>
    <t>* Additional Documentation Attached</t>
  </si>
  <si>
    <t>Insert "X" into appropriate box</t>
  </si>
  <si>
    <t>No*</t>
  </si>
  <si>
    <t>Category</t>
  </si>
  <si>
    <t>Subcategory</t>
  </si>
  <si>
    <t>Phase</t>
  </si>
  <si>
    <t>Subfolder</t>
  </si>
  <si>
    <t>Description of Contents</t>
  </si>
  <si>
    <r>
      <t>Business Case</t>
    </r>
    <r>
      <rPr>
        <b/>
        <sz val="10"/>
        <color theme="1"/>
        <rFont val="Arial"/>
        <family val="2"/>
      </rPr>
      <t xml:space="preserve"> (1)</t>
    </r>
  </si>
  <si>
    <r>
      <t xml:space="preserve">Info Gathering </t>
    </r>
    <r>
      <rPr>
        <b/>
        <sz val="10"/>
        <color theme="1"/>
        <rFont val="Arial"/>
        <family val="2"/>
      </rPr>
      <t>(2)</t>
    </r>
  </si>
  <si>
    <t>All documents related to RFIs, Round Tables, Market Research, etc.</t>
  </si>
  <si>
    <r>
      <t xml:space="preserve">RFP/IFB Development </t>
    </r>
    <r>
      <rPr>
        <b/>
        <sz val="10"/>
        <color theme="1"/>
        <rFont val="Arial"/>
        <family val="2"/>
      </rPr>
      <t>(3)</t>
    </r>
  </si>
  <si>
    <r>
      <t xml:space="preserve">Evaluation Development </t>
    </r>
    <r>
      <rPr>
        <b/>
        <sz val="10"/>
        <color theme="1"/>
        <rFont val="Arial"/>
        <family val="2"/>
      </rPr>
      <t>(4)</t>
    </r>
  </si>
  <si>
    <t>All documents, emails, etc. related to the development of the technical, cost and overall evaluation tools</t>
  </si>
  <si>
    <r>
      <t xml:space="preserve">Historical Documents </t>
    </r>
    <r>
      <rPr>
        <b/>
        <sz val="10"/>
        <color theme="1"/>
        <rFont val="Arial"/>
        <family val="2"/>
      </rPr>
      <t>(5)</t>
    </r>
  </si>
  <si>
    <r>
      <t xml:space="preserve">Announcements/ Postings </t>
    </r>
    <r>
      <rPr>
        <b/>
        <sz val="10"/>
        <color theme="1"/>
        <rFont val="Arial"/>
        <family val="2"/>
      </rPr>
      <t>(1)</t>
    </r>
  </si>
  <si>
    <r>
      <t xml:space="preserve">RFP/IFB </t>
    </r>
    <r>
      <rPr>
        <b/>
        <sz val="10"/>
        <color theme="1"/>
        <rFont val="Arial"/>
        <family val="2"/>
      </rPr>
      <t>(2)</t>
    </r>
  </si>
  <si>
    <t>Final Solicitation Documents AND all Addendums</t>
  </si>
  <si>
    <r>
      <t xml:space="preserve">Bid Opening </t>
    </r>
    <r>
      <rPr>
        <b/>
        <sz val="10"/>
        <color theme="1"/>
        <rFont val="Arial"/>
        <family val="2"/>
      </rPr>
      <t>(4)</t>
    </r>
  </si>
  <si>
    <t>Bid Tab, other documents retained from Bid Opening</t>
  </si>
  <si>
    <r>
      <t xml:space="preserve">Proposals </t>
    </r>
    <r>
      <rPr>
        <b/>
        <sz val="10"/>
        <color theme="1"/>
        <rFont val="Arial"/>
        <family val="2"/>
      </rPr>
      <t>(5)</t>
    </r>
  </si>
  <si>
    <r>
      <t xml:space="preserve">Bidder Disqualifications </t>
    </r>
    <r>
      <rPr>
        <b/>
        <sz val="10"/>
        <color theme="1"/>
        <rFont val="Arial"/>
        <family val="2"/>
      </rPr>
      <t>(6)</t>
    </r>
  </si>
  <si>
    <t>By Bidder, memos clearly presenting the justification for any/all Bidder disqualifications</t>
  </si>
  <si>
    <r>
      <t>Evaluation</t>
    </r>
    <r>
      <rPr>
        <b/>
        <sz val="10"/>
        <color theme="1"/>
        <rFont val="Arial"/>
        <family val="2"/>
      </rPr>
      <t xml:space="preserve"> (7)</t>
    </r>
  </si>
  <si>
    <r>
      <t xml:space="preserve">Clarifications &amp; Disputes </t>
    </r>
    <r>
      <rPr>
        <b/>
        <sz val="10"/>
        <color theme="1"/>
        <rFont val="Arial"/>
        <family val="2"/>
      </rPr>
      <t>(8)</t>
    </r>
  </si>
  <si>
    <t>By Bidder</t>
  </si>
  <si>
    <r>
      <t xml:space="preserve">Recommendation Memo </t>
    </r>
    <r>
      <rPr>
        <b/>
        <sz val="10"/>
        <rFont val="Arial"/>
        <family val="2"/>
      </rPr>
      <t>(9)</t>
    </r>
  </si>
  <si>
    <t>RECOMMENDED</t>
  </si>
  <si>
    <r>
      <t xml:space="preserve">Tentative Notification Letters </t>
    </r>
    <r>
      <rPr>
        <b/>
        <sz val="10"/>
        <color theme="1"/>
        <rFont val="Arial"/>
        <family val="2"/>
      </rPr>
      <t>(1)</t>
    </r>
  </si>
  <si>
    <r>
      <t>Award and Non-Award letters to all</t>
    </r>
    <r>
      <rPr>
        <sz val="10"/>
        <rFont val="Arial"/>
        <family val="2"/>
      </rPr>
      <t xml:space="preserve"> Bidders, Draft CAN and Approvals</t>
    </r>
  </si>
  <si>
    <r>
      <t>Vend Resp &amp; Other Admin Req.</t>
    </r>
    <r>
      <rPr>
        <b/>
        <sz val="10"/>
        <color theme="1"/>
        <rFont val="Arial"/>
        <family val="2"/>
      </rPr>
      <t xml:space="preserve"> (2)</t>
    </r>
  </si>
  <si>
    <r>
      <t xml:space="preserve">Contract Negotiation </t>
    </r>
    <r>
      <rPr>
        <b/>
        <sz val="10"/>
        <color theme="1"/>
        <rFont val="Arial"/>
        <family val="2"/>
      </rPr>
      <t>(3)</t>
    </r>
  </si>
  <si>
    <t>By awardee, documents related to coming to final contract terms</t>
  </si>
  <si>
    <t>APPROVED</t>
  </si>
  <si>
    <r>
      <t>Debriefing</t>
    </r>
    <r>
      <rPr>
        <b/>
        <sz val="10"/>
        <color theme="1"/>
        <rFont val="Arial"/>
        <family val="2"/>
      </rPr>
      <t xml:space="preserve"> (5)</t>
    </r>
  </si>
  <si>
    <t>By Bidder, record of the debriefing</t>
  </si>
  <si>
    <r>
      <t xml:space="preserve">Protests </t>
    </r>
    <r>
      <rPr>
        <b/>
        <sz val="10"/>
        <color theme="1"/>
        <rFont val="Arial"/>
        <family val="2"/>
      </rPr>
      <t>(6)</t>
    </r>
  </si>
  <si>
    <r>
      <t xml:space="preserve">Communications </t>
    </r>
    <r>
      <rPr>
        <b/>
        <sz val="10"/>
        <color theme="1"/>
        <rFont val="Arial"/>
        <family val="2"/>
      </rPr>
      <t>(1)</t>
    </r>
  </si>
  <si>
    <r>
      <t>SFS/EDB Documents</t>
    </r>
    <r>
      <rPr>
        <b/>
        <sz val="10"/>
        <color theme="1"/>
        <rFont val="Arial"/>
        <family val="2"/>
      </rPr>
      <t xml:space="preserve"> (2)</t>
    </r>
  </si>
  <si>
    <t>Required for preliminary review and can be provided as early as available.</t>
  </si>
  <si>
    <t>Required for preliminary review but not likely available until the end of the process.</t>
  </si>
  <si>
    <t>Project Lead:</t>
  </si>
  <si>
    <t xml:space="preserve">Single Transaction Summary Document, (Enterprise Data Notification) </t>
  </si>
  <si>
    <t>Additional Designated Contact Letter(s) - Continuous/Periodic Recruitment, (If Applicable)</t>
  </si>
  <si>
    <r>
      <t>Fully Executed Contract</t>
    </r>
    <r>
      <rPr>
        <b/>
        <sz val="10"/>
        <color theme="1"/>
        <rFont val="Arial"/>
        <family val="2"/>
      </rPr>
      <t xml:space="preserve"> (3)</t>
    </r>
  </si>
  <si>
    <r>
      <t xml:space="preserve">Signed Contract </t>
    </r>
    <r>
      <rPr>
        <b/>
        <sz val="10"/>
        <color theme="1"/>
        <rFont val="Arial"/>
        <family val="2"/>
      </rPr>
      <t>(4)</t>
    </r>
  </si>
  <si>
    <r>
      <t>Survey of Non-Bidders</t>
    </r>
    <r>
      <rPr>
        <b/>
        <sz val="10"/>
        <color theme="1"/>
        <rFont val="Arial"/>
        <family val="2"/>
      </rPr>
      <t xml:space="preserve"> (8)</t>
    </r>
  </si>
  <si>
    <t>Documentation why vendor is the only viable source (Sole Source only)</t>
  </si>
  <si>
    <t>Obtain Team Leader Approval</t>
  </si>
  <si>
    <t>Administrative Review Summary (if applicable)</t>
  </si>
  <si>
    <t>Technical Review Summary (if applicable)</t>
  </si>
  <si>
    <t>Financial Review Summary (if applicable)</t>
  </si>
  <si>
    <t>Documentation the Agency has determined its in the best interest of the State to Procure from this particular vendor (Single Source only)</t>
  </si>
  <si>
    <t>Ex. Food</t>
  </si>
  <si>
    <t>Ex. Bakery</t>
  </si>
  <si>
    <t>If labeled below, then required. If blank then disregard</t>
  </si>
  <si>
    <t>PR/Award #</t>
  </si>
  <si>
    <t>ACRONYMS:</t>
  </si>
  <si>
    <t xml:space="preserve">Each tab has a column of check boxes (below cell C7) that are to be used when a required or applicable item is completed. Please insert an "X" in each box to show that this information is in the appropriate Sub-folder. </t>
  </si>
  <si>
    <t>QA</t>
  </si>
  <si>
    <t>Quality Assurance</t>
  </si>
  <si>
    <t>Conducted Evaluation Team Review (If applicable)</t>
  </si>
  <si>
    <t>FPR Folder Structure Descriptions</t>
  </si>
  <si>
    <t>FPR</t>
  </si>
  <si>
    <t>Final Procurement Record</t>
  </si>
  <si>
    <t xml:space="preserve">The Sub-Folders are numbered and located under the column labeled "Sub Folder #" (cell B7), on each tab and correspond to the FPR Folder Structure Description tab. This will help ensure that the required documents will be placed in the correct Folder/Sub-folder location.  </t>
  </si>
  <si>
    <t xml:space="preserve"> - Previous contractor solicited</t>
  </si>
  <si>
    <t>Signed Affidavit of Bid Opening</t>
  </si>
  <si>
    <t>P-data Encumbrance/SFS Contract Request Form(s)</t>
  </si>
  <si>
    <t xml:space="preserve">The PR/Award #, Bid Open Date, Group #, Description, and Project Lead fields need to be filled in on the Pre-Procurement page. This information will then automatically populate on the the Evaluation, Award, Operational and Procurement Record Checklist tabs. </t>
  </si>
  <si>
    <t>Regardless of which type of solicitation is utilized (IFB, RFP etc.), the Final Document Checklist is adaptable to show which items apply.  To select the solicitation type, go to cell A6 on the Pre-Procurement tab and use the drop down menu. This choice will also automatically populate the solicitation type (cell A6) on the Evaluation, Award, Operational and (Cell K2) on the Procurement Record Checklist tabs.</t>
  </si>
  <si>
    <t>All required documents now have sub-folder numbers assigned to them.  The FPR Folder Structure Description shows where these documents should be placed. The Sub-folder numbers are in parenthesis on the FPR Folder Structure Description and in column B of this checklist. Please place all documents in the corresponding assigned sub-folder.</t>
  </si>
  <si>
    <t xml:space="preserve">To ensure that the approval process runs smoothly, please confirm that all required documentation/information is provided on all checklists. </t>
  </si>
  <si>
    <t>CAN</t>
  </si>
  <si>
    <t>Contract Award Notification</t>
  </si>
  <si>
    <t>Purchase Requisition</t>
  </si>
  <si>
    <t>By awardee, Vendor Responsibility Questionnaire, Workers Compensation issues and resolutions, Tax Forms, etc.</t>
  </si>
  <si>
    <t>Documents related to any previous procurements that may have been issued but not awarded.</t>
  </si>
  <si>
    <r>
      <t xml:space="preserve">Vendor/Community/ Bidder Activities </t>
    </r>
    <r>
      <rPr>
        <b/>
        <sz val="10"/>
        <color theme="1"/>
        <rFont val="Arial"/>
        <family val="2"/>
      </rPr>
      <t>(3)</t>
    </r>
  </si>
  <si>
    <t xml:space="preserve">Procurement/ Evaluation (2) </t>
  </si>
  <si>
    <t>Award (3)</t>
  </si>
  <si>
    <t>Operational (4)</t>
  </si>
  <si>
    <r>
      <t xml:space="preserve">Pre-Procurement </t>
    </r>
    <r>
      <rPr>
        <b/>
        <sz val="9"/>
        <color theme="1"/>
        <rFont val="Arial"/>
        <family val="2"/>
      </rPr>
      <t>(1)</t>
    </r>
  </si>
  <si>
    <t xml:space="preserve">CAN to Director for Approval (If applicable) </t>
  </si>
  <si>
    <t>If Agency specific contract, send entire packet to OSC for approval</t>
  </si>
  <si>
    <t>Added ( or OSC)</t>
  </si>
  <si>
    <t>Check formulas: reordered entries on this page. Added blue entry (pkg to OSC), added SFL 139 after VR lines</t>
  </si>
  <si>
    <t>Vendor Responsibility Documentation</t>
  </si>
  <si>
    <t>ST-220-CA</t>
  </si>
  <si>
    <t>**PEER Reviewed &amp; Approved by:</t>
  </si>
  <si>
    <t>Signed Contract Letters (2)</t>
  </si>
  <si>
    <t>Computation of Bid Results (Bid Tabulation)</t>
  </si>
  <si>
    <t>Obtain OGS Counsel Approval (If applicable)</t>
  </si>
  <si>
    <t>Obtain Assistant Director Approval (If applicable)</t>
  </si>
  <si>
    <t>Obtain Director Approval (If applicable)</t>
  </si>
  <si>
    <t>Obtain CPO Approval (If applicable)</t>
  </si>
  <si>
    <t>Obtain Commissioner Approval (If applicable)</t>
  </si>
  <si>
    <t>Fully Executed Contract Approved by OGS</t>
  </si>
  <si>
    <t>Fully Executed Contract OSC (If applicable)</t>
  </si>
  <si>
    <t>Fully Executed Contract Approved by AG (If applicable)</t>
  </si>
  <si>
    <t>Agency Approval (If applicable ie. IT)</t>
  </si>
  <si>
    <t>SFL 139-J &amp; K Compliance</t>
  </si>
  <si>
    <t>P Data Sheets/AC 340 (encumbered)</t>
  </si>
  <si>
    <t xml:space="preserve">All Early Engagement Documents (IT only) </t>
  </si>
  <si>
    <t xml:space="preserve">All RFI and RFC Documentation </t>
  </si>
  <si>
    <t>Non-Award Letters</t>
  </si>
  <si>
    <t>Complete Section 3 of EncourageNYS form (see Excel tab)</t>
  </si>
  <si>
    <t xml:space="preserve">*Note: there is hidden white text in G17 and in rows 44 and 56 that is used to enable formulas. </t>
  </si>
  <si>
    <t>Categories</t>
  </si>
  <si>
    <t>ADs</t>
  </si>
  <si>
    <t>Legal</t>
  </si>
  <si>
    <t>Facilities/Office</t>
  </si>
  <si>
    <t>Bruce Hallenbeck</t>
  </si>
  <si>
    <t>Anne Phillips</t>
  </si>
  <si>
    <t>IT/Telecom</t>
  </si>
  <si>
    <t>Christine Irvine</t>
  </si>
  <si>
    <t>Ken Schultz</t>
  </si>
  <si>
    <t>Med/Misc</t>
  </si>
  <si>
    <t>Jill McCabe</t>
  </si>
  <si>
    <t>Lisa Fox</t>
  </si>
  <si>
    <t>Special Projects</t>
  </si>
  <si>
    <t>Kathy McAuley</t>
  </si>
  <si>
    <t>Marc Hiller</t>
  </si>
  <si>
    <t>Transportation</t>
  </si>
  <si>
    <t>Sean Hume</t>
  </si>
  <si>
    <t>Nicole Lipiec</t>
  </si>
  <si>
    <t>Noreen Van Doren</t>
  </si>
  <si>
    <t>Tyler Feane</t>
  </si>
  <si>
    <t>Other</t>
  </si>
  <si>
    <t>None</t>
  </si>
  <si>
    <t>Enterprise Data Notification/ Business Systems</t>
  </si>
  <si>
    <t>Reviewed list of SDVOBs to determine if contract is a candidate for a set-aside</t>
  </si>
  <si>
    <t xml:space="preserve">Modify document name(s) by reducing characters and eliminating spaces where possible. This helps ensure documents do not die or lock due to naming convention/file path being too long. </t>
  </si>
  <si>
    <t>All documents related to the development of the solicitation document, including extended team correspondence, non-disclosure agreements by team members, establishment of MWBE Goals, SDVOB, Documentation of management Approval of Solicitation Document</t>
  </si>
  <si>
    <t>rev: 10/05/15</t>
  </si>
  <si>
    <t xml:space="preserve">When the Solicitation type is chosen on the Pre-Procurement tab, it will automatically populate what documents are required for each Solicitation type on each tab. Example, if "IFB" is chosen, an "IFB" will show up on each line for required documents/forms/information. If there is a dash on a line, then this specific information is not required, however if you have information that is not a required item, you can still submit to peer reviewer with your final procurement.  </t>
  </si>
  <si>
    <t xml:space="preserve">Starting on cell I-8, indicate whether the specific document(s) you are submitting are in hard copy (HC), soft copy (SC), or both hard and soft copy (B), as applicable. Click the Yellow Box to bring down the drop-down window on each line, and indicate what you are submitting. The drop-down box does not automatically generate on each tab, this selection needs to be made for line that is required on each tab.    </t>
  </si>
  <si>
    <t xml:space="preserve">All hard and soft copy correspondence, including email (entire trail with attachments), original copies of the letters that are pertinent to how an award/non-award was determined should be saved in either soft copy in the FPR folder or hardcopy in a FPR file. The FPR (Final Procurement Record) files, must be the official repostitory for these documents. However, the team may maintain duplicate copies of this information in team folders or files as they deem functional for their use.   </t>
  </si>
  <si>
    <t>PNS</t>
  </si>
  <si>
    <t>Purchaser Notification System</t>
  </si>
  <si>
    <t>SDVOB</t>
  </si>
  <si>
    <t>Service Disabled Veteran Owned Business Enterprises</t>
  </si>
  <si>
    <t>Complete Sections 1 and 2 of EncourageNYS form (see Excel tab)</t>
  </si>
  <si>
    <r>
      <t>Contract Reporter/Bid Calendar postings (initial, solicitation updates, etc.), BNS List/Announcements, Bidders List</t>
    </r>
    <r>
      <rPr>
        <sz val="10"/>
        <rFont val="Arial"/>
        <family val="2"/>
      </rPr>
      <t>, Current Contractors (Anyone notified of opportunity)</t>
    </r>
  </si>
  <si>
    <t>Procurement Services Survey Results - Review Customer Recommendations</t>
  </si>
  <si>
    <t xml:space="preserve">MWBE Goals Determination </t>
  </si>
  <si>
    <t>Solicitation Document Drafts including redlines</t>
  </si>
  <si>
    <t>Used Appropriate Template/Contract(s) (piggyback, etc), as Guidance Documents (note here)</t>
  </si>
  <si>
    <t>Create Evaluation Tool(s) and Procedure(s) before bid opening</t>
  </si>
  <si>
    <t>Sales Report(s) from Current Contractor(s) Reviewed (If applicable)</t>
  </si>
  <si>
    <t>Historical Documents (if applicable)</t>
  </si>
  <si>
    <t>Final Solicitation Docs, Addendums, Attachments, Appendices</t>
  </si>
  <si>
    <t>Procurement Record Memo (Previous OSC Memo)</t>
  </si>
  <si>
    <t>T</t>
  </si>
  <si>
    <t>PGB</t>
  </si>
  <si>
    <t>N or NEG</t>
  </si>
  <si>
    <t xml:space="preserve">Contract Use Request form, Agency or Statewide (for Piggyback) </t>
  </si>
  <si>
    <t>Create Evaluation Team, (Admin, Financial, and/or Technical)</t>
  </si>
  <si>
    <t>Solicitation Announcements/Postings (as applicable)</t>
  </si>
  <si>
    <t>All Bid Lists</t>
  </si>
  <si>
    <t>Pre-Bid Conference info, Intent to Bid forms, Restricted Period letters, add'l designated contact letters, any other activities after release of Solicitation prior to Bid submission</t>
  </si>
  <si>
    <t>Survey and Documentation of Follow up with Non-Bidders (required for 2 or Less Bids)</t>
  </si>
  <si>
    <t>Follow-up with Non-Bidders and documentation (required for 2 bidders or less)</t>
  </si>
  <si>
    <t>Copies of all submitted proposals (bids)</t>
  </si>
  <si>
    <t>All Bid documents submitted (by bidder)</t>
  </si>
  <si>
    <t>Justification memos for any/all bidders disqualified</t>
  </si>
  <si>
    <t>DQ</t>
  </si>
  <si>
    <t>Disqualification</t>
  </si>
  <si>
    <t xml:space="preserve">Score sheets by Bidder for all Bidders Evaluated. Subfolders for Admin, Tech, Cost, References, VR. Summary spreadsheet with final scoring. </t>
  </si>
  <si>
    <t>Vendor Resposibility (VR) completed for all bidders</t>
  </si>
  <si>
    <t xml:space="preserve">Bid Tabulation and Affedavit of bid opening, etc. </t>
  </si>
  <si>
    <t>Memo summarizing the procurement and how the team arrived at the tentative awardee(s), (Procurement Record Memo) Create tentative contracts (with legal if applicable)</t>
  </si>
  <si>
    <t>Contract(s)/CAN/Award Letter/Contract Letter to Awardee(s)</t>
  </si>
  <si>
    <t>Complete Agency Portions of ST220-CA</t>
  </si>
  <si>
    <t>All Insurance Requirements met</t>
  </si>
  <si>
    <t>1 fully executed copy for each tentative awardee, Documentation of all Insurance Requirements</t>
  </si>
  <si>
    <t>Debriefing documents (by bidder)</t>
  </si>
  <si>
    <t>Protest documents (by bidder)</t>
  </si>
  <si>
    <t>Contact Negotiation and all contract versions (if applicable)</t>
  </si>
  <si>
    <t>Vendor Responsibility Profile Step 5 and 6</t>
  </si>
  <si>
    <t>Agency Representation-State Finance Law 139-J &amp; K</t>
  </si>
  <si>
    <r>
      <t>Final Approved CAN, FAQ's</t>
    </r>
    <r>
      <rPr>
        <sz val="10"/>
        <rFont val="Arial"/>
        <family val="2"/>
      </rPr>
      <t>, How to Use, (</t>
    </r>
    <r>
      <rPr>
        <sz val="10"/>
        <color theme="1"/>
        <rFont val="Arial"/>
        <family val="2"/>
      </rPr>
      <t>documents required for posting the contract info on the web). Hard and Soft copy.</t>
    </r>
  </si>
  <si>
    <t>Sensitive Information</t>
  </si>
  <si>
    <t xml:space="preserve">** Peer review is an important component of Procurement Services internal contract pre-audit and is to be conducted prior to final internal signature. 
Peer review should be at staff level equivalent to signing authority for the contract (see Procurement Services PnP Delegation of Authority - Signing Authority) or one level below. 
</t>
  </si>
  <si>
    <r>
      <t>All documents related to reasons for doing the procurement</t>
    </r>
    <r>
      <rPr>
        <sz val="10"/>
        <rFont val="Arial"/>
        <family val="2"/>
      </rPr>
      <t xml:space="preserve"> (Statement of Need)</t>
    </r>
    <r>
      <rPr>
        <sz val="10"/>
        <color rgb="FFFF0000"/>
        <rFont val="Arial"/>
        <family val="2"/>
      </rPr>
      <t xml:space="preserve">, </t>
    </r>
    <r>
      <rPr>
        <sz val="10"/>
        <rFont val="Arial"/>
        <family val="2"/>
      </rPr>
      <t xml:space="preserve">Agency PR, Contract Use Request (PGB), Sales Reports, Contract Values </t>
    </r>
  </si>
  <si>
    <t>Signed and Executed by OGS or by OGS &amp; OSC</t>
  </si>
  <si>
    <r>
      <t>Statement of Need (Business Case); i.e., Agency Specific PR, Filed Price Requirements, etc.</t>
    </r>
    <r>
      <rPr>
        <sz val="8"/>
        <color theme="1"/>
        <rFont val="Maiandra GD"/>
        <family val="2"/>
      </rPr>
      <t/>
    </r>
  </si>
  <si>
    <t>Agency Concurrence (DOT, State Police, etc.) w/Bid Document (If applicable)</t>
  </si>
  <si>
    <t xml:space="preserve">This is a sample guide to assist you in filling out the Final Document Checklist and completing the procurement record (hardcopy with electronic documents on the v:drive). Ensure electronic folders are properly set up in a drive on a server and not on your computer for your procurement. Example of where to keep this template is in the Libraries - Templates and Tools - Final Procurement Record folder on SharePoint. </t>
  </si>
  <si>
    <t>The Final Document Checklist is a template file that guides the completion of a proper procurement record.  There are 9 tabs entitled: 1)Instructions 2)Acronyms 3)FPR Folder Structure Description 4)Pre-Procurement 5)Procurement/Evaluation 6)Award 7)Operational 8) Procurement Record Checklist 9)isc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</si>
</sst>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59" x14ac:knownFonts="1">
    <font>
      <sz val="11"/>
      <color theme="1"/>
      <name val="Calibri"/>
      <family val="2"/>
      <scheme val="minor"/>
    </font>
    <font>
      <sz val="10"/>
      <name val="Arial"/>
      <family val="2"/>
    </font>
    <font>
      <sz val="11"/>
      <name val="Calibri"/>
      <family val="2"/>
      <scheme val="minor"/>
    </font>
    <font>
      <sz val="11"/>
      <color theme="1"/>
      <name val="Maiandra GD"/>
      <family val="2"/>
    </font>
    <font>
      <sz val="10"/>
      <color theme="1"/>
      <name val="Maiandra GD"/>
      <family val="2"/>
    </font>
    <font>
      <sz val="9"/>
      <color theme="1"/>
      <name val="Maiandra GD"/>
      <family val="2"/>
    </font>
    <font>
      <sz val="8"/>
      <color theme="1"/>
      <name val="Maiandra GD"/>
      <family val="2"/>
    </font>
    <font>
      <sz val="8"/>
      <color theme="1"/>
      <name val="Calibri"/>
      <family val="2"/>
      <scheme val="minor"/>
    </font>
    <font>
      <sz val="8"/>
      <name val="Maiandra GD"/>
      <family val="2"/>
    </font>
    <font>
      <sz val="8"/>
      <color rgb="FFFF0000"/>
      <name val="Maiandra GD"/>
      <family val="2"/>
    </font>
    <font>
      <b/>
      <sz val="9"/>
      <color rgb="FFFF0000"/>
      <name val="Maiandra GD"/>
      <family val="2"/>
    </font>
    <font>
      <u/>
      <sz val="8"/>
      <color theme="1"/>
      <name val="Maiandra GD"/>
      <family val="2"/>
    </font>
    <font>
      <b/>
      <sz val="9"/>
      <name val="Maiandra GD"/>
      <family val="2"/>
    </font>
    <font>
      <sz val="11"/>
      <color rgb="FF000000"/>
      <name val="Maiandra GD"/>
      <family val="2"/>
    </font>
    <font>
      <u/>
      <sz val="16"/>
      <color rgb="FFFF0000"/>
      <name val="Maiandra GD"/>
      <family val="2"/>
    </font>
    <font>
      <u/>
      <sz val="16"/>
      <color rgb="FFFF0000"/>
      <name val="Calibri"/>
      <family val="2"/>
      <scheme val="minor"/>
    </font>
    <font>
      <sz val="11"/>
      <color rgb="FFFF0000"/>
      <name val="Calibri"/>
      <family val="2"/>
      <scheme val="minor"/>
    </font>
    <font>
      <sz val="11"/>
      <color rgb="FFFF0000"/>
      <name val="Maiandra GD"/>
      <family val="2"/>
    </font>
    <font>
      <b/>
      <sz val="9"/>
      <color theme="1"/>
      <name val="Maiandra GD"/>
      <family val="2"/>
    </font>
    <font>
      <sz val="10"/>
      <color theme="1"/>
      <name val="Calibri"/>
      <family val="2"/>
      <scheme val="minor"/>
    </font>
    <font>
      <sz val="6"/>
      <color theme="1"/>
      <name val="Maiandra GD"/>
      <family val="2"/>
    </font>
    <font>
      <b/>
      <sz val="10"/>
      <color theme="1"/>
      <name val="Maiandra GD"/>
      <family val="2"/>
    </font>
    <font>
      <b/>
      <sz val="8"/>
      <color rgb="FFFF0000"/>
      <name val="Maiandra GD"/>
      <family val="2"/>
    </font>
    <font>
      <b/>
      <sz val="10"/>
      <name val="Maiandra GD"/>
      <family val="2"/>
    </font>
    <font>
      <sz val="11"/>
      <name val="Maiandra GD"/>
      <family val="2"/>
    </font>
    <font>
      <sz val="10"/>
      <name val="Maiandra GD"/>
      <family val="2"/>
    </font>
    <font>
      <sz val="11"/>
      <color theme="1"/>
      <name val="Calibri"/>
      <family val="2"/>
    </font>
    <font>
      <u/>
      <sz val="10"/>
      <color theme="1"/>
      <name val="Maiandra GD"/>
      <family val="2"/>
    </font>
    <font>
      <b/>
      <sz val="11"/>
      <color theme="1"/>
      <name val="Calibri"/>
      <family val="2"/>
      <scheme val="minor"/>
    </font>
    <font>
      <b/>
      <sz val="16"/>
      <color theme="1"/>
      <name val="Maiandra GD"/>
      <family val="2"/>
    </font>
    <font>
      <sz val="16"/>
      <color theme="1"/>
      <name val="Calibri"/>
      <family val="2"/>
      <scheme val="minor"/>
    </font>
    <font>
      <sz val="14"/>
      <color theme="1"/>
      <name val="Maiandra GD"/>
      <family val="2"/>
    </font>
    <font>
      <sz val="6"/>
      <name val="Maiandra GD"/>
      <family val="2"/>
    </font>
    <font>
      <b/>
      <sz val="18"/>
      <color theme="1"/>
      <name val="Arial"/>
      <family val="2"/>
    </font>
    <font>
      <b/>
      <sz val="18"/>
      <color theme="1"/>
      <name val="Calibri"/>
      <family val="2"/>
      <scheme val="minor"/>
    </font>
    <font>
      <sz val="10.5"/>
      <color theme="1"/>
      <name val="Arial"/>
      <family val="2"/>
    </font>
    <font>
      <b/>
      <sz val="10"/>
      <color theme="1"/>
      <name val="Arial"/>
      <family val="2"/>
    </font>
    <font>
      <b/>
      <sz val="10.5"/>
      <color theme="1"/>
      <name val="Arial"/>
      <family val="2"/>
    </font>
    <font>
      <sz val="10"/>
      <color theme="1"/>
      <name val="Arial"/>
      <family val="2"/>
    </font>
    <font>
      <b/>
      <sz val="11"/>
      <color theme="1"/>
      <name val="Arial"/>
      <family val="2"/>
    </font>
    <font>
      <sz val="10"/>
      <color rgb="FFFF0000"/>
      <name val="Arial"/>
      <family val="2"/>
    </font>
    <font>
      <b/>
      <sz val="11"/>
      <name val="Arial"/>
      <family val="2"/>
    </font>
    <font>
      <b/>
      <sz val="10"/>
      <name val="Arial"/>
      <family val="2"/>
    </font>
    <font>
      <b/>
      <sz val="7"/>
      <color theme="0"/>
      <name val="Arial"/>
      <family val="2"/>
    </font>
    <font>
      <sz val="7"/>
      <color theme="1"/>
      <name val="Calibri"/>
      <family val="2"/>
      <scheme val="minor"/>
    </font>
    <font>
      <b/>
      <sz val="6"/>
      <color theme="0"/>
      <name val="Arial"/>
      <family val="2"/>
    </font>
    <font>
      <b/>
      <sz val="11"/>
      <color rgb="FFFF0000"/>
      <name val="Arial"/>
      <family val="2"/>
    </font>
    <font>
      <sz val="8"/>
      <color theme="1"/>
      <name val="Arial"/>
      <family val="2"/>
    </font>
    <font>
      <b/>
      <sz val="12"/>
      <color theme="1"/>
      <name val="Maiandra GD"/>
      <family val="2"/>
    </font>
    <font>
      <b/>
      <sz val="12"/>
      <color theme="1"/>
      <name val="Calibri"/>
      <family val="2"/>
      <scheme val="minor"/>
    </font>
    <font>
      <sz val="6"/>
      <color theme="1"/>
      <name val="Calibri"/>
      <family val="2"/>
      <scheme val="minor"/>
    </font>
    <font>
      <sz val="8"/>
      <color rgb="FF0070C0"/>
      <name val="Maiandra GD"/>
      <family val="2"/>
    </font>
    <font>
      <sz val="11"/>
      <color rgb="FF0070C0"/>
      <name val="Calibri"/>
      <family val="2"/>
      <scheme val="minor"/>
    </font>
    <font>
      <sz val="7.5"/>
      <color rgb="FFFF0000"/>
      <name val="Maiandra GD"/>
      <family val="2"/>
    </font>
    <font>
      <sz val="7"/>
      <name val="Maiandra GD"/>
      <family val="2"/>
    </font>
    <font>
      <sz val="9"/>
      <color rgb="FFFF0000"/>
      <name val="Arial"/>
      <family val="2"/>
    </font>
    <font>
      <b/>
      <sz val="9"/>
      <color theme="1"/>
      <name val="Arial"/>
      <family val="2"/>
    </font>
    <font>
      <sz val="6"/>
      <name val="Calibri"/>
      <family val="2"/>
      <scheme val="minor"/>
    </font>
    <font>
      <b/>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379">
    <xf numFmtId="0" fontId="0" fillId="0" borderId="0" xfId="0"/>
    <xf numFmtId="0" fontId="0" fillId="0" borderId="0" xfId="0"/>
    <xf numFmtId="0" fontId="0" fillId="0" borderId="0" xfId="0"/>
    <xf numFmtId="0" fontId="0" fillId="0" borderId="0" xfId="0" applyFont="1" applyAlignment="1"/>
    <xf numFmtId="0" fontId="0" fillId="0" borderId="0" xfId="0" applyFont="1"/>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7" fillId="0" borderId="0" xfId="0" applyFont="1"/>
    <xf numFmtId="0" fontId="6" fillId="0" borderId="1" xfId="0" applyFont="1" applyBorder="1"/>
    <xf numFmtId="0" fontId="6" fillId="0" borderId="0" xfId="0" applyFont="1" applyAlignment="1"/>
    <xf numFmtId="0" fontId="6" fillId="0" borderId="0" xfId="0" applyFont="1"/>
    <xf numFmtId="0" fontId="9" fillId="0" borderId="1" xfId="0" applyFont="1" applyBorder="1"/>
    <xf numFmtId="0" fontId="6" fillId="0" borderId="1" xfId="0" applyFont="1" applyBorder="1" applyAlignment="1"/>
    <xf numFmtId="0" fontId="9" fillId="0" borderId="1" xfId="0" applyFont="1" applyBorder="1" applyAlignment="1">
      <alignment textRotation="180"/>
    </xf>
    <xf numFmtId="0" fontId="0" fillId="0" borderId="0" xfId="0" applyAlignment="1">
      <alignment wrapText="1"/>
    </xf>
    <xf numFmtId="0" fontId="9" fillId="0" borderId="0" xfId="0" applyFont="1" applyAlignment="1">
      <alignment wrapText="1"/>
    </xf>
    <xf numFmtId="0" fontId="0" fillId="2" borderId="0" xfId="0" applyFont="1" applyFill="1" applyAlignment="1"/>
    <xf numFmtId="0" fontId="9" fillId="0" borderId="0" xfId="0" applyFont="1" applyAlignment="1"/>
    <xf numFmtId="0" fontId="0" fillId="0" borderId="0" xfId="0" applyAlignment="1"/>
    <xf numFmtId="0" fontId="12" fillId="0" borderId="0" xfId="0" applyFont="1" applyAlignment="1"/>
    <xf numFmtId="0" fontId="2" fillId="0" borderId="0" xfId="0" applyFont="1" applyAlignment="1"/>
    <xf numFmtId="0" fontId="0" fillId="0" borderId="0" xfId="0" applyFont="1" applyAlignment="1"/>
    <xf numFmtId="0" fontId="0" fillId="0" borderId="0" xfId="0" applyAlignment="1"/>
    <xf numFmtId="0" fontId="6" fillId="0" borderId="0" xfId="0" applyFont="1" applyAlignment="1"/>
    <xf numFmtId="0" fontId="12" fillId="0" borderId="0" xfId="0" applyFont="1" applyAlignment="1"/>
    <xf numFmtId="0" fontId="2" fillId="0" borderId="0" xfId="0" applyFont="1" applyAlignment="1"/>
    <xf numFmtId="0" fontId="18" fillId="0" borderId="0" xfId="0" applyFont="1" applyAlignment="1"/>
    <xf numFmtId="0" fontId="19" fillId="0" borderId="0" xfId="0" applyFont="1"/>
    <xf numFmtId="0" fontId="6" fillId="0" borderId="1" xfId="0" applyFont="1" applyBorder="1" applyAlignment="1">
      <alignment horizontal="center"/>
    </xf>
    <xf numFmtId="0" fontId="6" fillId="0" borderId="1" xfId="0" applyFont="1" applyFill="1" applyBorder="1" applyAlignment="1">
      <alignment horizontal="center"/>
    </xf>
    <xf numFmtId="0" fontId="8" fillId="0" borderId="1" xfId="0" applyFont="1" applyBorder="1" applyAlignment="1">
      <alignment horizontal="center"/>
    </xf>
    <xf numFmtId="0" fontId="0" fillId="0" borderId="1" xfId="0" applyFont="1" applyBorder="1" applyAlignment="1"/>
    <xf numFmtId="0" fontId="6" fillId="0" borderId="0" xfId="0" applyFont="1" applyBorder="1" applyAlignment="1"/>
    <xf numFmtId="0" fontId="0" fillId="0" borderId="0" xfId="0" applyAlignment="1"/>
    <xf numFmtId="0" fontId="12" fillId="0" borderId="0" xfId="0" applyFont="1" applyAlignment="1"/>
    <xf numFmtId="0" fontId="6" fillId="0" borderId="0" xfId="0" applyFont="1" applyBorder="1"/>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8" xfId="0" applyFont="1" applyBorder="1"/>
    <xf numFmtId="0" fontId="4" fillId="0" borderId="9" xfId="0" applyFont="1" applyBorder="1"/>
    <xf numFmtId="0" fontId="0" fillId="0" borderId="4" xfId="0" applyBorder="1" applyAlignment="1">
      <alignment wrapText="1"/>
    </xf>
    <xf numFmtId="0" fontId="0" fillId="0" borderId="4" xfId="0" applyBorder="1" applyAlignment="1"/>
    <xf numFmtId="0" fontId="12" fillId="0" borderId="2" xfId="0" applyFont="1" applyBorder="1" applyAlignment="1"/>
    <xf numFmtId="0" fontId="0" fillId="0" borderId="0" xfId="0" applyBorder="1" applyAlignment="1"/>
    <xf numFmtId="0" fontId="18" fillId="0" borderId="0" xfId="0" applyFont="1" applyBorder="1" applyAlignment="1"/>
    <xf numFmtId="0" fontId="5" fillId="0" borderId="0" xfId="0" applyFont="1" applyBorder="1"/>
    <xf numFmtId="0" fontId="0" fillId="0" borderId="0" xfId="0" applyAlignment="1"/>
    <xf numFmtId="0" fontId="9" fillId="0" borderId="0" xfId="0" applyFont="1" applyBorder="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17" fillId="0" borderId="0" xfId="0" applyFont="1" applyAlignment="1">
      <alignment wrapText="1"/>
    </xf>
    <xf numFmtId="0" fontId="3" fillId="0" borderId="0" xfId="0" applyFont="1" applyAlignment="1"/>
    <xf numFmtId="0" fontId="22" fillId="2" borderId="1" xfId="0" applyNumberFormat="1" applyFont="1" applyFill="1" applyBorder="1" applyAlignment="1">
      <alignment horizontal="center" wrapText="1"/>
    </xf>
    <xf numFmtId="0" fontId="17" fillId="0" borderId="0" xfId="0" applyFont="1" applyAlignment="1">
      <alignment horizontal="left"/>
    </xf>
    <xf numFmtId="0" fontId="22" fillId="2" borderId="1" xfId="0" applyFont="1" applyFill="1" applyBorder="1" applyAlignment="1">
      <alignment horizontal="center"/>
    </xf>
    <xf numFmtId="0" fontId="4" fillId="0" borderId="4" xfId="0" applyFont="1" applyFill="1" applyBorder="1"/>
    <xf numFmtId="0" fontId="6" fillId="0" borderId="0" xfId="0" applyFont="1" applyFill="1" applyBorder="1"/>
    <xf numFmtId="0" fontId="6" fillId="2" borderId="0" xfId="0" applyFont="1" applyFill="1" applyBorder="1" applyAlignment="1"/>
    <xf numFmtId="0" fontId="6" fillId="2" borderId="0" xfId="0" applyFont="1" applyFill="1" applyAlignment="1"/>
    <xf numFmtId="0" fontId="0" fillId="0" borderId="0" xfId="0" applyFill="1"/>
    <xf numFmtId="0" fontId="0" fillId="0" borderId="0" xfId="0" applyFont="1" applyFill="1" applyAlignment="1"/>
    <xf numFmtId="0" fontId="26" fillId="0" borderId="0" xfId="0" applyFont="1" applyAlignment="1">
      <alignment horizontal="center" vertical="top" wrapText="1"/>
    </xf>
    <xf numFmtId="0" fontId="0" fillId="0" borderId="0" xfId="0" applyBorder="1"/>
    <xf numFmtId="0" fontId="4" fillId="0" borderId="2" xfId="0" applyFont="1" applyBorder="1"/>
    <xf numFmtId="0" fontId="4" fillId="0" borderId="0" xfId="0" applyFont="1" applyBorder="1" applyAlignment="1"/>
    <xf numFmtId="0" fontId="4" fillId="0" borderId="7" xfId="0" applyFont="1" applyBorder="1"/>
    <xf numFmtId="0" fontId="4" fillId="0" borderId="1" xfId="0" applyFont="1" applyBorder="1" applyAlignment="1">
      <alignment horizontal="center"/>
    </xf>
    <xf numFmtId="0" fontId="19" fillId="0" borderId="0" xfId="0" applyFont="1" applyBorder="1"/>
    <xf numFmtId="0" fontId="4" fillId="0" borderId="1" xfId="0" applyFont="1" applyBorder="1" applyAlignment="1">
      <alignment wrapText="1"/>
    </xf>
    <xf numFmtId="0" fontId="4" fillId="0" borderId="1" xfId="0" applyFont="1" applyBorder="1"/>
    <xf numFmtId="0" fontId="4" fillId="0" borderId="10" xfId="0" applyFont="1" applyBorder="1"/>
    <xf numFmtId="0" fontId="4" fillId="0" borderId="12" xfId="0" applyFont="1" applyBorder="1"/>
    <xf numFmtId="0" fontId="4" fillId="0" borderId="8" xfId="0" applyFont="1" applyFill="1" applyBorder="1" applyAlignment="1"/>
    <xf numFmtId="0" fontId="4" fillId="0" borderId="1" xfId="0" applyFont="1" applyBorder="1" applyAlignment="1"/>
    <xf numFmtId="0" fontId="4" fillId="0" borderId="0" xfId="0" applyFont="1" applyBorder="1" applyAlignment="1">
      <alignment wrapText="1"/>
    </xf>
    <xf numFmtId="0" fontId="3" fillId="0" borderId="0" xfId="0" applyFont="1" applyAlignment="1"/>
    <xf numFmtId="0" fontId="0" fillId="0" borderId="0" xfId="0" applyAlignment="1"/>
    <xf numFmtId="0" fontId="6" fillId="0" borderId="0" xfId="0" applyFont="1" applyBorder="1" applyAlignment="1"/>
    <xf numFmtId="0" fontId="9" fillId="0" borderId="0" xfId="0" applyFont="1" applyBorder="1" applyAlignment="1">
      <alignment wrapText="1"/>
    </xf>
    <xf numFmtId="0" fontId="0" fillId="0" borderId="0" xfId="0" applyBorder="1" applyAlignment="1">
      <alignment wrapText="1"/>
    </xf>
    <xf numFmtId="0" fontId="0" fillId="0" borderId="0" xfId="0" applyBorder="1" applyAlignment="1"/>
    <xf numFmtId="0" fontId="18" fillId="0" borderId="0" xfId="0" applyFont="1" applyBorder="1" applyAlignment="1"/>
    <xf numFmtId="0" fontId="8" fillId="0" borderId="0" xfId="0" applyFont="1" applyBorder="1" applyAlignment="1"/>
    <xf numFmtId="0" fontId="4" fillId="0" borderId="0" xfId="0" applyFont="1" applyBorder="1" applyAlignment="1"/>
    <xf numFmtId="0" fontId="7" fillId="0" borderId="1" xfId="0" applyFont="1" applyBorder="1" applyAlignment="1">
      <alignment horizontal="center"/>
    </xf>
    <xf numFmtId="0" fontId="32" fillId="0" borderId="0" xfId="0" applyFont="1" applyBorder="1" applyAlignment="1">
      <alignment horizontal="right"/>
    </xf>
    <xf numFmtId="0" fontId="32" fillId="0" borderId="0" xfId="0" applyFont="1" applyAlignment="1">
      <alignment horizontal="right"/>
    </xf>
    <xf numFmtId="0" fontId="9" fillId="0" borderId="1" xfId="0" applyFont="1" applyFill="1" applyBorder="1" applyAlignment="1">
      <alignment horizontal="center" textRotation="180"/>
    </xf>
    <xf numFmtId="0" fontId="35" fillId="0" borderId="0" xfId="0" applyFont="1" applyAlignment="1">
      <alignment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7" fillId="0" borderId="0" xfId="0" applyFont="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24"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0" borderId="26" xfId="0" applyFont="1" applyBorder="1" applyAlignment="1">
      <alignment horizontal="center" vertical="center"/>
    </xf>
    <xf numFmtId="0" fontId="38" fillId="0" borderId="0" xfId="0" applyFont="1" applyBorder="1" applyAlignment="1">
      <alignment horizontal="center" vertical="center"/>
    </xf>
    <xf numFmtId="0" fontId="38"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1"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29"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9" fillId="0" borderId="22" xfId="0" applyFont="1" applyBorder="1" applyAlignment="1">
      <alignment horizontal="center" vertical="center" wrapText="1"/>
    </xf>
    <xf numFmtId="0" fontId="38" fillId="0" borderId="25" xfId="0" applyFont="1" applyBorder="1" applyAlignment="1">
      <alignment horizontal="center" vertical="center" wrapText="1"/>
    </xf>
    <xf numFmtId="0" fontId="38" fillId="4" borderId="27"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33" xfId="0" applyFont="1" applyBorder="1" applyAlignment="1">
      <alignment horizontal="center" vertical="center" wrapText="1"/>
    </xf>
    <xf numFmtId="0" fontId="44" fillId="0" borderId="1" xfId="0" applyFont="1" applyBorder="1" applyAlignment="1">
      <alignment horizontal="center" vertical="center"/>
    </xf>
    <xf numFmtId="0" fontId="38" fillId="0" borderId="26" xfId="0" applyFont="1" applyBorder="1" applyAlignment="1">
      <alignment horizontal="left" vertical="center"/>
    </xf>
    <xf numFmtId="0" fontId="38" fillId="0" borderId="9" xfId="0" applyFont="1" applyFill="1" applyBorder="1" applyAlignment="1">
      <alignment horizontal="center" vertical="center" wrapText="1"/>
    </xf>
    <xf numFmtId="0" fontId="38" fillId="0" borderId="34" xfId="0" applyFont="1" applyBorder="1" applyAlignment="1">
      <alignment horizontal="center" vertical="center" wrapText="1"/>
    </xf>
    <xf numFmtId="0" fontId="38" fillId="0" borderId="1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4" borderId="30" xfId="0" applyFont="1" applyFill="1" applyBorder="1" applyAlignment="1">
      <alignment horizontal="center" vertical="center" wrapText="1"/>
    </xf>
    <xf numFmtId="0" fontId="38" fillId="4" borderId="25" xfId="0" applyFont="1" applyFill="1" applyBorder="1" applyAlignment="1">
      <alignment horizontal="center" vertical="center" wrapText="1"/>
    </xf>
    <xf numFmtId="0" fontId="1" fillId="0" borderId="27" xfId="0" applyFont="1" applyBorder="1" applyAlignment="1">
      <alignment horizontal="center" vertical="center" wrapText="1"/>
    </xf>
    <xf numFmtId="0" fontId="38" fillId="0" borderId="28" xfId="0" applyFont="1" applyBorder="1" applyAlignment="1">
      <alignment horizontal="center" vertical="center"/>
    </xf>
    <xf numFmtId="0" fontId="38" fillId="0" borderId="14" xfId="0" applyFont="1" applyBorder="1" applyAlignment="1">
      <alignment horizontal="center" vertical="center"/>
    </xf>
    <xf numFmtId="0" fontId="40" fillId="0" borderId="38" xfId="0" applyFont="1" applyBorder="1" applyAlignment="1">
      <alignment horizontal="center" vertical="center" wrapText="1"/>
    </xf>
    <xf numFmtId="0" fontId="38" fillId="2" borderId="0" xfId="0" applyFont="1" applyFill="1" applyAlignment="1">
      <alignment horizontal="left" vertical="center"/>
    </xf>
    <xf numFmtId="0" fontId="38" fillId="2" borderId="0" xfId="0" applyFont="1" applyFill="1" applyAlignment="1">
      <alignment horizontal="center" vertical="center"/>
    </xf>
    <xf numFmtId="0" fontId="38" fillId="2" borderId="0" xfId="0" applyFont="1" applyFill="1" applyAlignment="1">
      <alignment horizontal="center" vertical="center" wrapText="1"/>
    </xf>
    <xf numFmtId="0" fontId="38" fillId="4" borderId="0" xfId="0" applyFont="1" applyFill="1" applyAlignment="1">
      <alignment horizontal="left" vertical="center"/>
    </xf>
    <xf numFmtId="0" fontId="38" fillId="4" borderId="0" xfId="0" applyFont="1" applyFill="1" applyAlignment="1">
      <alignment horizontal="center" vertical="center"/>
    </xf>
    <xf numFmtId="0" fontId="38" fillId="4" borderId="0" xfId="0" applyFont="1" applyFill="1" applyAlignment="1">
      <alignment horizontal="center" vertical="center" wrapText="1"/>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center" vertical="center" wrapText="1"/>
    </xf>
    <xf numFmtId="0" fontId="47" fillId="0" borderId="0" xfId="0" applyFont="1" applyAlignment="1">
      <alignment horizontal="center" vertical="center"/>
    </xf>
    <xf numFmtId="0" fontId="7" fillId="0" borderId="0" xfId="0" applyFont="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2" fillId="0" borderId="0" xfId="0" applyFont="1" applyBorder="1" applyAlignment="1"/>
    <xf numFmtId="0" fontId="4" fillId="0" borderId="0" xfId="0" applyFont="1" applyAlignment="1"/>
    <xf numFmtId="0" fontId="17" fillId="0" borderId="0" xfId="0" applyFont="1" applyBorder="1" applyAlignment="1"/>
    <xf numFmtId="0" fontId="9" fillId="0" borderId="0" xfId="0" applyFont="1" applyBorder="1" applyAlignment="1"/>
    <xf numFmtId="0" fontId="7" fillId="0" borderId="0" xfId="0" applyFont="1" applyAlignment="1"/>
    <xf numFmtId="0" fontId="0" fillId="0" borderId="3" xfId="0" applyBorder="1"/>
    <xf numFmtId="0" fontId="0" fillId="0" borderId="4" xfId="0" applyBorder="1"/>
    <xf numFmtId="0" fontId="0" fillId="0" borderId="4" xfId="0" applyFill="1" applyBorder="1" applyAlignment="1"/>
    <xf numFmtId="0" fontId="0" fillId="0" borderId="5" xfId="0" applyBorder="1"/>
    <xf numFmtId="0" fontId="0" fillId="0" borderId="6" xfId="0" applyBorder="1"/>
    <xf numFmtId="0" fontId="12" fillId="0" borderId="0" xfId="0" applyFont="1" applyBorder="1" applyAlignment="1"/>
    <xf numFmtId="0" fontId="20" fillId="0" borderId="2" xfId="0" applyFont="1" applyFill="1" applyBorder="1" applyAlignment="1">
      <alignment horizontal="right"/>
    </xf>
    <xf numFmtId="0" fontId="0" fillId="0" borderId="2" xfId="0" applyBorder="1" applyAlignment="1"/>
    <xf numFmtId="0" fontId="0" fillId="0" borderId="6" xfId="0" applyBorder="1" applyAlignment="1"/>
    <xf numFmtId="0" fontId="9" fillId="0" borderId="2" xfId="0" applyFont="1" applyBorder="1" applyAlignment="1"/>
    <xf numFmtId="0" fontId="0" fillId="0" borderId="7" xfId="0" applyBorder="1" applyAlignment="1"/>
    <xf numFmtId="0" fontId="0" fillId="0" borderId="8" xfId="0" applyBorder="1" applyAlignment="1"/>
    <xf numFmtId="0" fontId="0" fillId="0" borderId="9" xfId="0" applyBorder="1" applyAlignment="1"/>
    <xf numFmtId="0" fontId="11" fillId="0" borderId="0" xfId="0" applyFont="1" applyBorder="1" applyAlignment="1">
      <alignment wrapText="1"/>
    </xf>
    <xf numFmtId="0" fontId="3" fillId="0" borderId="0" xfId="0" applyFont="1" applyAlignment="1"/>
    <xf numFmtId="0" fontId="9" fillId="0" borderId="1" xfId="0" applyFont="1" applyBorder="1" applyAlignment="1">
      <alignment horizontal="center"/>
    </xf>
    <xf numFmtId="0" fontId="8" fillId="0" borderId="1" xfId="0" applyFont="1" applyBorder="1" applyAlignment="1">
      <alignment horizontal="center" vertical="center"/>
    </xf>
    <xf numFmtId="0" fontId="3" fillId="0" borderId="0" xfId="0" applyFont="1" applyAlignment="1"/>
    <xf numFmtId="0" fontId="50" fillId="0" borderId="0" xfId="0" applyFont="1" applyAlignment="1">
      <alignment horizontal="right"/>
    </xf>
    <xf numFmtId="0" fontId="32" fillId="0" borderId="0" xfId="0" applyFont="1" applyBorder="1" applyAlignment="1">
      <alignment horizontal="right" vertical="top"/>
    </xf>
    <xf numFmtId="0" fontId="38" fillId="2" borderId="33" xfId="0" applyFont="1" applyFill="1" applyBorder="1" applyAlignment="1">
      <alignment horizontal="center" vertical="center" wrapText="1"/>
    </xf>
    <xf numFmtId="0" fontId="52" fillId="0" borderId="0" xfId="0" applyFont="1" applyBorder="1" applyAlignment="1"/>
    <xf numFmtId="0" fontId="0" fillId="0" borderId="1" xfId="0" applyBorder="1" applyAlignment="1">
      <alignment horizontal="center"/>
    </xf>
    <xf numFmtId="0" fontId="6" fillId="0" borderId="1" xfId="0" applyFont="1" applyBorder="1" applyAlignment="1">
      <alignment horizontal="center" vertical="center"/>
    </xf>
    <xf numFmtId="0" fontId="3" fillId="0" borderId="0" xfId="0" applyFont="1" applyAlignment="1"/>
    <xf numFmtId="0" fontId="0" fillId="0" borderId="0" xfId="0" applyFont="1" applyAlignment="1">
      <alignment wrapText="1"/>
    </xf>
    <xf numFmtId="0" fontId="3" fillId="0" borderId="0" xfId="0" applyFont="1" applyAlignment="1"/>
    <xf numFmtId="0" fontId="24" fillId="0" borderId="0" xfId="0" applyFont="1" applyAlignment="1">
      <alignment wrapText="1"/>
    </xf>
    <xf numFmtId="0" fontId="2" fillId="0" borderId="0" xfId="0" applyFont="1" applyAlignment="1">
      <alignment wrapText="1"/>
    </xf>
    <xf numFmtId="0" fontId="8" fillId="0" borderId="0" xfId="0" applyFont="1" applyBorder="1" applyAlignment="1"/>
    <xf numFmtId="0" fontId="21" fillId="0" borderId="10" xfId="0" applyFont="1" applyBorder="1" applyAlignment="1">
      <alignment horizontal="left"/>
    </xf>
    <xf numFmtId="0" fontId="4" fillId="0" borderId="1" xfId="0" applyFont="1" applyBorder="1" applyAlignment="1"/>
    <xf numFmtId="0" fontId="0" fillId="0" borderId="0" xfId="0" applyFont="1" applyFill="1" applyAlignment="1">
      <alignment wrapText="1"/>
    </xf>
    <xf numFmtId="0" fontId="53" fillId="0" borderId="0" xfId="0" applyFont="1" applyBorder="1" applyAlignment="1"/>
    <xf numFmtId="0" fontId="54" fillId="0" borderId="2" xfId="0" applyFont="1" applyBorder="1" applyAlignment="1">
      <alignment wrapText="1"/>
    </xf>
    <xf numFmtId="0" fontId="13" fillId="0" borderId="0" xfId="0" applyFont="1" applyFill="1" applyAlignment="1">
      <alignment vertical="center" wrapText="1"/>
    </xf>
    <xf numFmtId="0" fontId="3" fillId="0" borderId="0" xfId="0" applyFont="1" applyFill="1" applyAlignment="1">
      <alignment wrapText="1"/>
    </xf>
    <xf numFmtId="0" fontId="24" fillId="0" borderId="0" xfId="0" applyFont="1" applyFill="1" applyAlignment="1">
      <alignment vertical="center" wrapText="1"/>
    </xf>
    <xf numFmtId="0" fontId="2" fillId="0" borderId="0" xfId="0" applyFont="1" applyFill="1" applyAlignment="1">
      <alignment wrapText="1"/>
    </xf>
    <xf numFmtId="0" fontId="26" fillId="0" borderId="0" xfId="0" applyFont="1" applyFill="1" applyAlignment="1">
      <alignment horizontal="center" vertical="top" wrapText="1"/>
    </xf>
    <xf numFmtId="0" fontId="26" fillId="0" borderId="0" xfId="0" applyFont="1" applyFill="1" applyAlignment="1">
      <alignment horizontal="center" vertical="top"/>
    </xf>
    <xf numFmtId="0" fontId="20" fillId="0" borderId="0" xfId="0" applyFont="1" applyAlignment="1"/>
    <xf numFmtId="0" fontId="32" fillId="0" borderId="0" xfId="0" applyFont="1" applyAlignment="1"/>
    <xf numFmtId="0" fontId="20" fillId="0" borderId="2" xfId="0" applyFont="1" applyBorder="1" applyAlignment="1"/>
    <xf numFmtId="0" fontId="20" fillId="0" borderId="0" xfId="0" applyFont="1"/>
    <xf numFmtId="0" fontId="21" fillId="0" borderId="10" xfId="0" applyFont="1" applyBorder="1" applyAlignment="1"/>
    <xf numFmtId="14" fontId="21" fillId="0" borderId="8" xfId="0" applyNumberFormat="1" applyFont="1" applyFill="1" applyBorder="1" applyAlignment="1">
      <alignment horizontal="left"/>
    </xf>
    <xf numFmtId="14" fontId="23" fillId="0" borderId="8" xfId="0" applyNumberFormat="1" applyFont="1" applyFill="1" applyBorder="1" applyAlignment="1">
      <alignment horizontal="left"/>
    </xf>
    <xf numFmtId="0" fontId="20" fillId="0" borderId="32" xfId="0" applyFont="1" applyBorder="1" applyAlignment="1">
      <alignment horizontal="right"/>
    </xf>
    <xf numFmtId="0" fontId="20" fillId="0" borderId="32" xfId="0" applyFont="1" applyFill="1" applyBorder="1" applyAlignment="1">
      <alignment horizontal="right" wrapText="1"/>
    </xf>
    <xf numFmtId="0" fontId="20" fillId="0" borderId="32" xfId="0" applyFont="1" applyFill="1" applyBorder="1" applyAlignment="1">
      <alignment horizontal="right"/>
    </xf>
    <xf numFmtId="0" fontId="32" fillId="0" borderId="32" xfId="0" applyFont="1" applyBorder="1" applyAlignment="1">
      <alignment horizontal="right"/>
    </xf>
    <xf numFmtId="0" fontId="55" fillId="0" borderId="35" xfId="0" applyFont="1" applyBorder="1" applyAlignment="1">
      <alignment horizontal="center" vertical="center" wrapText="1"/>
    </xf>
    <xf numFmtId="0" fontId="20" fillId="0" borderId="0" xfId="0" applyFont="1" applyFill="1" applyBorder="1" applyAlignment="1">
      <alignment horizontal="right"/>
    </xf>
    <xf numFmtId="0" fontId="8" fillId="0" borderId="1" xfId="0" applyFont="1" applyFill="1" applyBorder="1" applyAlignment="1">
      <alignment horizontal="center" vertical="center"/>
    </xf>
    <xf numFmtId="0" fontId="0" fillId="0" borderId="0" xfId="0" applyBorder="1" applyAlignment="1"/>
    <xf numFmtId="0" fontId="6" fillId="0" borderId="0" xfId="0" applyFont="1" applyBorder="1" applyAlignment="1"/>
    <xf numFmtId="0" fontId="16" fillId="0" borderId="0" xfId="0" applyFont="1" applyAlignment="1"/>
    <xf numFmtId="0" fontId="16" fillId="0" borderId="0" xfId="0" applyFont="1"/>
    <xf numFmtId="0" fontId="9" fillId="0" borderId="0" xfId="0" applyFont="1"/>
    <xf numFmtId="0" fontId="52" fillId="0" borderId="0" xfId="0" applyFont="1" applyAlignment="1"/>
    <xf numFmtId="0" fontId="0" fillId="0" borderId="8" xfId="0" applyBorder="1" applyAlignment="1"/>
    <xf numFmtId="0" fontId="4" fillId="0" borderId="1" xfId="0" applyFont="1" applyBorder="1" applyAlignment="1"/>
    <xf numFmtId="0" fontId="0" fillId="0" borderId="1" xfId="0" applyBorder="1" applyAlignment="1"/>
    <xf numFmtId="0" fontId="57" fillId="0" borderId="0" xfId="0" applyFont="1" applyAlignment="1">
      <alignment horizontal="right"/>
    </xf>
    <xf numFmtId="0" fontId="9" fillId="2" borderId="0" xfId="0" applyFont="1" applyFill="1" applyAlignment="1">
      <alignment wrapText="1"/>
    </xf>
    <xf numFmtId="0" fontId="51" fillId="0" borderId="1" xfId="0" applyFont="1" applyBorder="1" applyAlignment="1"/>
    <xf numFmtId="0" fontId="54" fillId="0" borderId="0" xfId="0" applyFont="1" applyBorder="1" applyAlignment="1">
      <alignment wrapText="1"/>
    </xf>
    <xf numFmtId="0" fontId="20" fillId="0" borderId="0" xfId="0" applyFont="1" applyBorder="1" applyAlignment="1">
      <alignment horizontal="right"/>
    </xf>
    <xf numFmtId="0" fontId="20" fillId="0" borderId="0" xfId="0" applyFont="1" applyBorder="1" applyAlignment="1">
      <alignment horizontal="right" vertical="center"/>
    </xf>
    <xf numFmtId="0" fontId="6" fillId="0" borderId="2" xfId="0" applyFont="1" applyFill="1" applyBorder="1" applyAlignment="1"/>
    <xf numFmtId="0" fontId="6" fillId="0" borderId="0" xfId="0" applyFont="1" applyBorder="1" applyAlignment="1"/>
    <xf numFmtId="0" fontId="4" fillId="0" borderId="1" xfId="0" applyFont="1" applyBorder="1" applyAlignment="1"/>
    <xf numFmtId="0" fontId="6" fillId="2" borderId="0" xfId="0" applyFont="1" applyFill="1" applyBorder="1" applyAlignment="1"/>
    <xf numFmtId="0" fontId="6" fillId="0" borderId="1" xfId="0" applyFont="1" applyFill="1" applyBorder="1" applyAlignment="1"/>
    <xf numFmtId="0" fontId="8" fillId="0" borderId="1" xfId="0" applyFont="1" applyFill="1" applyBorder="1" applyAlignment="1">
      <alignment horizontal="center"/>
    </xf>
    <xf numFmtId="164" fontId="8" fillId="0" borderId="2" xfId="1" applyNumberFormat="1" applyFont="1" applyFill="1" applyBorder="1" applyAlignment="1">
      <alignment horizontal="left" vertical="top"/>
    </xf>
    <xf numFmtId="0" fontId="25" fillId="0" borderId="0" xfId="0" applyFont="1" applyBorder="1"/>
    <xf numFmtId="0" fontId="54" fillId="0" borderId="2" xfId="0" applyFont="1" applyFill="1" applyBorder="1" applyAlignment="1">
      <alignment horizontal="right" wrapText="1"/>
    </xf>
    <xf numFmtId="0" fontId="6" fillId="0" borderId="0" xfId="0" applyFont="1" applyFill="1" applyAlignment="1"/>
    <xf numFmtId="0" fontId="50" fillId="0" borderId="2" xfId="0" applyFont="1" applyBorder="1" applyAlignment="1">
      <alignment horizontal="right"/>
    </xf>
    <xf numFmtId="0" fontId="32" fillId="0" borderId="2" xfId="0" applyFont="1" applyBorder="1" applyAlignment="1">
      <alignment horizontal="right"/>
    </xf>
    <xf numFmtId="0" fontId="12" fillId="0" borderId="2" xfId="0" applyFont="1" applyFill="1" applyBorder="1" applyAlignment="1"/>
    <xf numFmtId="0" fontId="8" fillId="0" borderId="0" xfId="0" applyFont="1" applyFill="1" applyBorder="1" applyAlignment="1"/>
    <xf numFmtId="0" fontId="58" fillId="0" borderId="0" xfId="0" applyFont="1"/>
    <xf numFmtId="0" fontId="4" fillId="0" borderId="0" xfId="0" applyFont="1" applyAlignment="1"/>
    <xf numFmtId="0" fontId="4" fillId="0" borderId="0" xfId="0" applyFont="1" applyBorder="1" applyAlignment="1"/>
    <xf numFmtId="0" fontId="4" fillId="0" borderId="1" xfId="0" applyFont="1" applyBorder="1" applyAlignment="1"/>
    <xf numFmtId="0" fontId="3" fillId="0" borderId="0" xfId="0" applyFont="1" applyFill="1" applyAlignment="1">
      <alignment wrapText="1"/>
    </xf>
    <xf numFmtId="0" fontId="0" fillId="0" borderId="0" xfId="0" applyFont="1" applyFill="1" applyAlignment="1">
      <alignment wrapText="1"/>
    </xf>
    <xf numFmtId="0" fontId="3" fillId="0" borderId="0" xfId="0" applyFont="1" applyAlignment="1"/>
    <xf numFmtId="0" fontId="0" fillId="0" borderId="0" xfId="0" applyAlignment="1">
      <alignment wrapText="1"/>
    </xf>
    <xf numFmtId="0" fontId="26" fillId="0" borderId="0" xfId="0" applyFont="1" applyAlignment="1">
      <alignment horizontal="center" vertical="top"/>
    </xf>
    <xf numFmtId="0" fontId="0" fillId="0" borderId="0" xfId="0" applyAlignment="1"/>
    <xf numFmtId="0" fontId="6" fillId="0" borderId="0" xfId="0" applyFont="1" applyFill="1" applyBorder="1" applyAlignment="1"/>
    <xf numFmtId="0" fontId="8" fillId="0" borderId="0" xfId="0" applyFont="1" applyAlignment="1"/>
    <xf numFmtId="0" fontId="6" fillId="0" borderId="0" xfId="0" applyFont="1" applyFill="1" applyBorder="1" applyAlignment="1"/>
    <xf numFmtId="0" fontId="6" fillId="0" borderId="2" xfId="0" applyFont="1" applyBorder="1" applyAlignment="1"/>
    <xf numFmtId="0" fontId="0" fillId="0" borderId="0" xfId="0" applyBorder="1" applyAlignment="1"/>
    <xf numFmtId="0" fontId="8" fillId="0" borderId="2" xfId="0" applyFont="1" applyBorder="1" applyAlignment="1"/>
    <xf numFmtId="0" fontId="2" fillId="0" borderId="0" xfId="0" applyFont="1" applyBorder="1" applyAlignment="1"/>
    <xf numFmtId="0" fontId="8" fillId="0" borderId="0" xfId="0" applyFont="1" applyAlignment="1"/>
    <xf numFmtId="0" fontId="6" fillId="0" borderId="2" xfId="0" applyFont="1" applyFill="1" applyBorder="1" applyAlignment="1"/>
    <xf numFmtId="0" fontId="0" fillId="0" borderId="0" xfId="0" applyFill="1" applyAlignment="1"/>
    <xf numFmtId="0" fontId="0" fillId="0" borderId="0" xfId="0" applyBorder="1" applyAlignment="1">
      <alignment wrapText="1"/>
    </xf>
    <xf numFmtId="14" fontId="21" fillId="0" borderId="8" xfId="0" applyNumberFormat="1" applyFont="1" applyBorder="1" applyAlignment="1">
      <alignment horizontal="left"/>
    </xf>
    <xf numFmtId="0" fontId="9" fillId="0" borderId="0" xfId="0" applyFont="1" applyFill="1" applyAlignment="1"/>
    <xf numFmtId="0" fontId="6" fillId="0" borderId="2" xfId="0" applyFont="1" applyBorder="1" applyAlignment="1">
      <alignment wrapText="1"/>
    </xf>
    <xf numFmtId="0" fontId="8" fillId="0" borderId="0" xfId="0" applyFont="1" applyBorder="1" applyAlignment="1">
      <alignment horizontal="center"/>
    </xf>
    <xf numFmtId="0" fontId="9" fillId="0" borderId="0" xfId="0" applyFont="1" applyBorder="1" applyAlignment="1">
      <alignment horizontal="center"/>
    </xf>
    <xf numFmtId="0" fontId="8" fillId="0" borderId="0" xfId="0" applyFont="1" applyFill="1" applyBorder="1" applyAlignment="1">
      <alignment horizontal="center"/>
    </xf>
    <xf numFmtId="0" fontId="11" fillId="0" borderId="0" xfId="0" applyFont="1" applyFill="1" applyBorder="1" applyAlignment="1">
      <alignment wrapText="1"/>
    </xf>
    <xf numFmtId="0" fontId="0" fillId="0" borderId="0" xfId="0" applyFill="1" applyBorder="1" applyAlignment="1">
      <alignment wrapText="1"/>
    </xf>
    <xf numFmtId="0" fontId="8" fillId="0" borderId="2" xfId="0" applyFont="1" applyFill="1" applyBorder="1" applyAlignment="1"/>
    <xf numFmtId="0" fontId="8" fillId="0" borderId="0" xfId="0" applyFont="1" applyFill="1" applyAlignment="1"/>
    <xf numFmtId="0" fontId="17" fillId="0" borderId="0" xfId="0" applyFont="1" applyFill="1" applyAlignment="1"/>
    <xf numFmtId="0" fontId="32" fillId="0" borderId="0" xfId="0" applyFont="1" applyFill="1" applyBorder="1" applyAlignment="1">
      <alignment horizontal="right" wrapText="1"/>
    </xf>
    <xf numFmtId="0" fontId="9" fillId="0" borderId="1" xfId="0" applyFont="1" applyBorder="1" applyAlignment="1"/>
    <xf numFmtId="0" fontId="24" fillId="0" borderId="1" xfId="0" applyFont="1" applyBorder="1" applyAlignment="1"/>
    <xf numFmtId="0" fontId="14" fillId="0" borderId="0" xfId="0" applyFont="1" applyAlignment="1">
      <alignment horizontal="left"/>
    </xf>
    <xf numFmtId="0" fontId="15" fillId="0" borderId="0" xfId="0" applyFont="1" applyAlignment="1"/>
    <xf numFmtId="0" fontId="24" fillId="0" borderId="0" xfId="0" applyFont="1" applyFill="1" applyAlignment="1">
      <alignment vertical="center" wrapText="1"/>
    </xf>
    <xf numFmtId="0" fontId="2" fillId="0" borderId="0" xfId="0" applyFont="1" applyFill="1" applyAlignment="1">
      <alignment wrapText="1"/>
    </xf>
    <xf numFmtId="0" fontId="3" fillId="0" borderId="0" xfId="0" applyFont="1" applyFill="1" applyAlignment="1">
      <alignment wrapText="1"/>
    </xf>
    <xf numFmtId="0" fontId="0" fillId="0" borderId="0" xfId="0" applyFont="1" applyFill="1" applyAlignment="1">
      <alignment wrapText="1"/>
    </xf>
    <xf numFmtId="0" fontId="3" fillId="0" borderId="0" xfId="0" applyFont="1" applyAlignment="1">
      <alignment wrapText="1"/>
    </xf>
    <xf numFmtId="0" fontId="0" fillId="0" borderId="0" xfId="0" applyFont="1" applyAlignment="1">
      <alignment wrapText="1"/>
    </xf>
    <xf numFmtId="0" fontId="24" fillId="0" borderId="0" xfId="0" applyFont="1" applyAlignment="1">
      <alignment wrapText="1"/>
    </xf>
    <xf numFmtId="0" fontId="2" fillId="0" borderId="0" xfId="0" applyFont="1" applyAlignment="1">
      <alignment wrapText="1"/>
    </xf>
    <xf numFmtId="0" fontId="0" fillId="0" borderId="0" xfId="0" applyAlignment="1">
      <alignment wrapText="1"/>
    </xf>
    <xf numFmtId="0" fontId="14" fillId="0" borderId="0" xfId="0" applyFont="1" applyAlignment="1"/>
    <xf numFmtId="0" fontId="3" fillId="0" borderId="0" xfId="0" applyFont="1" applyAlignment="1"/>
    <xf numFmtId="0" fontId="0" fillId="0" borderId="0" xfId="0" applyAlignment="1"/>
    <xf numFmtId="0" fontId="46" fillId="0" borderId="28" xfId="0" applyFont="1" applyBorder="1" applyAlignment="1">
      <alignment horizontal="center" vertical="center"/>
    </xf>
    <xf numFmtId="0" fontId="0" fillId="0" borderId="37" xfId="0" applyBorder="1" applyAlignment="1">
      <alignment horizontal="center" vertical="center"/>
    </xf>
    <xf numFmtId="0" fontId="33" fillId="0" borderId="14" xfId="0" applyFont="1" applyBorder="1" applyAlignment="1">
      <alignment horizontal="center" vertical="center"/>
    </xf>
    <xf numFmtId="0" fontId="34" fillId="0" borderId="14" xfId="0" applyFont="1" applyBorder="1" applyAlignment="1">
      <alignment horizontal="center" vertical="center"/>
    </xf>
    <xf numFmtId="0" fontId="39"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41" fillId="0" borderId="22" xfId="0" applyFont="1" applyBorder="1" applyAlignment="1">
      <alignment horizontal="center" vertical="center" wrapText="1"/>
    </xf>
    <xf numFmtId="0" fontId="43" fillId="3" borderId="31" xfId="0" applyFont="1" applyFill="1" applyBorder="1" applyAlignment="1">
      <alignment horizontal="center" vertical="center" textRotation="255"/>
    </xf>
    <xf numFmtId="0" fontId="44" fillId="0" borderId="32" xfId="0" applyFont="1" applyBorder="1" applyAlignment="1">
      <alignment horizontal="center" vertical="center"/>
    </xf>
    <xf numFmtId="0" fontId="45" fillId="3" borderId="32" xfId="0" applyFont="1" applyFill="1" applyBorder="1" applyAlignment="1">
      <alignment horizontal="center" vertical="center" textRotation="255" wrapText="1"/>
    </xf>
    <xf numFmtId="0" fontId="45" fillId="3" borderId="35" xfId="0" applyFont="1" applyFill="1" applyBorder="1" applyAlignment="1">
      <alignment horizontal="center" vertical="center" textRotation="255" wrapText="1"/>
    </xf>
    <xf numFmtId="0" fontId="38" fillId="0" borderId="39" xfId="0" applyFont="1" applyBorder="1" applyAlignment="1">
      <alignment horizontal="center" vertical="center" wrapText="1"/>
    </xf>
    <xf numFmtId="0" fontId="0" fillId="0" borderId="12" xfId="0" applyBorder="1" applyAlignment="1">
      <alignment horizontal="center" vertical="center" wrapText="1"/>
    </xf>
    <xf numFmtId="0" fontId="36" fillId="0" borderId="40" xfId="0" applyFont="1" applyBorder="1" applyAlignment="1">
      <alignment horizontal="center" vertical="center" wrapText="1"/>
    </xf>
    <xf numFmtId="0" fontId="0" fillId="0" borderId="17" xfId="0" applyBorder="1" applyAlignment="1">
      <alignment horizontal="center" vertical="center" wrapText="1"/>
    </xf>
    <xf numFmtId="0" fontId="8" fillId="0" borderId="2" xfId="0" applyFont="1" applyBorder="1" applyAlignment="1"/>
    <xf numFmtId="0" fontId="8" fillId="0" borderId="2" xfId="0" applyFont="1" applyBorder="1" applyAlignment="1">
      <alignment wrapText="1"/>
    </xf>
    <xf numFmtId="0" fontId="8" fillId="0" borderId="0" xfId="0" applyFont="1" applyAlignment="1">
      <alignment wrapText="1"/>
    </xf>
    <xf numFmtId="0" fontId="18" fillId="0" borderId="0" xfId="0" applyFont="1" applyFill="1" applyBorder="1" applyAlignment="1"/>
    <xf numFmtId="0" fontId="23" fillId="0" borderId="10" xfId="0" applyFont="1" applyBorder="1" applyAlignment="1"/>
    <xf numFmtId="0" fontId="21" fillId="0" borderId="10" xfId="0" applyFont="1" applyBorder="1" applyAlignment="1"/>
    <xf numFmtId="0" fontId="10" fillId="0" borderId="2" xfId="0" applyFont="1" applyBorder="1" applyAlignment="1"/>
    <xf numFmtId="0" fontId="0" fillId="0" borderId="0" xfId="0" applyBorder="1" applyAlignment="1"/>
    <xf numFmtId="0" fontId="2" fillId="0" borderId="0" xfId="0" applyFont="1" applyAlignment="1"/>
    <xf numFmtId="0" fontId="8" fillId="0" borderId="2" xfId="0" applyFont="1" applyBorder="1"/>
    <xf numFmtId="0" fontId="8" fillId="0" borderId="0" xfId="0" applyFont="1" applyBorder="1"/>
    <xf numFmtId="0" fontId="6" fillId="0" borderId="2" xfId="0" applyFont="1" applyFill="1" applyBorder="1" applyAlignment="1"/>
    <xf numFmtId="0" fontId="6" fillId="0" borderId="2" xfId="0" applyFont="1" applyBorder="1" applyAlignment="1"/>
    <xf numFmtId="0" fontId="2" fillId="0" borderId="0" xfId="0" applyFont="1" applyBorder="1" applyAlignment="1"/>
    <xf numFmtId="0" fontId="6" fillId="0" borderId="3" xfId="0" applyFont="1" applyBorder="1" applyAlignment="1"/>
    <xf numFmtId="0" fontId="0" fillId="0" borderId="4" xfId="0" applyBorder="1" applyAlignment="1"/>
    <xf numFmtId="0" fontId="21" fillId="0" borderId="8" xfId="0" applyFont="1" applyBorder="1" applyAlignment="1">
      <alignment horizontal="left"/>
    </xf>
    <xf numFmtId="0" fontId="0" fillId="0" borderId="8" xfId="0" applyBorder="1" applyAlignment="1"/>
    <xf numFmtId="0" fontId="18" fillId="0" borderId="0" xfId="0" applyFont="1" applyBorder="1" applyAlignment="1"/>
    <xf numFmtId="0" fontId="18" fillId="0" borderId="0" xfId="0" applyFont="1" applyAlignment="1"/>
    <xf numFmtId="0" fontId="21" fillId="0" borderId="10" xfId="0" applyFont="1" applyBorder="1" applyAlignment="1">
      <alignment horizontal="left"/>
    </xf>
    <xf numFmtId="0" fontId="4" fillId="0" borderId="2" xfId="0" applyFont="1" applyBorder="1" applyAlignment="1"/>
    <xf numFmtId="0" fontId="0" fillId="0" borderId="0" xfId="0" applyFill="1" applyAlignment="1"/>
    <xf numFmtId="0" fontId="8" fillId="0" borderId="2" xfId="0" applyFont="1" applyFill="1" applyBorder="1" applyAlignment="1"/>
    <xf numFmtId="0" fontId="2" fillId="0" borderId="0" xfId="0" applyFont="1" applyFill="1" applyAlignment="1"/>
    <xf numFmtId="0" fontId="6" fillId="0" borderId="0" xfId="0" applyFont="1" applyFill="1" applyBorder="1" applyAlignment="1"/>
    <xf numFmtId="0" fontId="18" fillId="0" borderId="0" xfId="0" applyFont="1" applyFill="1" applyAlignment="1"/>
    <xf numFmtId="0" fontId="23" fillId="0" borderId="10" xfId="0" applyFont="1" applyBorder="1" applyAlignment="1">
      <alignment horizontal="left" wrapText="1"/>
    </xf>
    <xf numFmtId="0" fontId="21" fillId="0" borderId="10" xfId="0" applyFont="1" applyBorder="1" applyAlignment="1">
      <alignment horizontal="left" wrapText="1"/>
    </xf>
    <xf numFmtId="0" fontId="25" fillId="0" borderId="2" xfId="0" applyFont="1" applyBorder="1" applyAlignment="1"/>
    <xf numFmtId="0" fontId="4" fillId="0" borderId="0" xfId="0" applyFont="1" applyAlignment="1"/>
    <xf numFmtId="0" fontId="23" fillId="0" borderId="10" xfId="0" applyFont="1" applyBorder="1" applyAlignment="1">
      <alignment horizontal="left"/>
    </xf>
    <xf numFmtId="0" fontId="16" fillId="0" borderId="0" xfId="0" applyFont="1" applyAlignment="1">
      <alignment wrapText="1"/>
    </xf>
    <xf numFmtId="164" fontId="8" fillId="0" borderId="2" xfId="1" applyNumberFormat="1" applyFont="1" applyFill="1" applyBorder="1" applyAlignment="1">
      <alignment horizontal="left" vertical="top"/>
    </xf>
    <xf numFmtId="0" fontId="8" fillId="0" borderId="0" xfId="0" applyFont="1" applyFill="1" applyAlignment="1"/>
    <xf numFmtId="0" fontId="6" fillId="0" borderId="2" xfId="0" applyFont="1" applyFill="1" applyBorder="1"/>
    <xf numFmtId="0" fontId="6" fillId="0" borderId="0" xfId="0" applyFont="1" applyFill="1"/>
    <xf numFmtId="0" fontId="23" fillId="0" borderId="10" xfId="0" applyFont="1" applyFill="1" applyBorder="1" applyAlignment="1">
      <alignment horizontal="left"/>
    </xf>
    <xf numFmtId="0" fontId="21" fillId="0" borderId="10" xfId="0" applyFont="1" applyFill="1" applyBorder="1" applyAlignment="1">
      <alignment horizontal="left"/>
    </xf>
    <xf numFmtId="0" fontId="0" fillId="0" borderId="0" xfId="0" applyFill="1" applyBorder="1" applyAlignment="1"/>
    <xf numFmtId="0" fontId="11" fillId="0" borderId="0" xfId="0" applyFont="1" applyBorder="1" applyAlignment="1">
      <alignment wrapText="1"/>
    </xf>
    <xf numFmtId="0" fontId="0" fillId="0" borderId="0" xfId="0" applyBorder="1" applyAlignment="1">
      <alignment wrapText="1"/>
    </xf>
    <xf numFmtId="0" fontId="0" fillId="0" borderId="0" xfId="0" applyAlignment="1">
      <alignment horizontal="center" wrapText="1"/>
    </xf>
    <xf numFmtId="0" fontId="4" fillId="0" borderId="11" xfId="0" applyFont="1" applyBorder="1" applyAlignment="1">
      <alignment wrapText="1"/>
    </xf>
    <xf numFmtId="0" fontId="0" fillId="0" borderId="12" xfId="0" applyBorder="1" applyAlignment="1">
      <alignment wrapText="1"/>
    </xf>
    <xf numFmtId="0" fontId="4" fillId="0" borderId="11" xfId="0" applyFont="1" applyBorder="1" applyAlignment="1"/>
    <xf numFmtId="0" fontId="4" fillId="0" borderId="10" xfId="0" applyFont="1" applyBorder="1" applyAlignment="1"/>
    <xf numFmtId="0" fontId="4" fillId="0" borderId="12" xfId="0" applyFont="1" applyBorder="1" applyAlignment="1"/>
    <xf numFmtId="0" fontId="29" fillId="0" borderId="8" xfId="0" applyFont="1" applyBorder="1" applyAlignment="1">
      <alignment horizontal="center"/>
    </xf>
    <xf numFmtId="0" fontId="30" fillId="0" borderId="8" xfId="0" applyFont="1" applyBorder="1" applyAlignment="1">
      <alignment horizontal="center"/>
    </xf>
    <xf numFmtId="0" fontId="4" fillId="0" borderId="4" xfId="0" applyFont="1" applyBorder="1" applyAlignment="1"/>
    <xf numFmtId="0" fontId="31" fillId="0" borderId="0" xfId="0" applyFont="1" applyFill="1" applyBorder="1" applyAlignment="1"/>
    <xf numFmtId="0" fontId="31" fillId="0" borderId="0" xfId="0" applyFont="1" applyAlignment="1"/>
    <xf numFmtId="0" fontId="0" fillId="0" borderId="10" xfId="0" applyBorder="1" applyAlignment="1"/>
    <xf numFmtId="0" fontId="0" fillId="0" borderId="12" xfId="0" applyBorder="1" applyAlignment="1"/>
    <xf numFmtId="0" fontId="0" fillId="0" borderId="10" xfId="0" applyBorder="1" applyAlignment="1">
      <alignment wrapText="1"/>
    </xf>
    <xf numFmtId="0" fontId="4" fillId="0" borderId="3" xfId="0" applyFont="1" applyBorder="1" applyAlignment="1"/>
    <xf numFmtId="0" fontId="21" fillId="0" borderId="12" xfId="0" applyFont="1" applyBorder="1" applyAlignment="1">
      <alignment horizontal="left"/>
    </xf>
    <xf numFmtId="0" fontId="4" fillId="0" borderId="0" xfId="0" applyFont="1" applyBorder="1" applyAlignment="1"/>
    <xf numFmtId="0" fontId="21" fillId="0" borderId="8" xfId="0" applyFont="1" applyBorder="1" applyAlignment="1">
      <alignment horizontal="left" wrapText="1"/>
    </xf>
    <xf numFmtId="0" fontId="5" fillId="0" borderId="0" xfId="0" applyFont="1" applyBorder="1" applyAlignment="1"/>
    <xf numFmtId="14" fontId="21" fillId="0" borderId="8" xfId="0" applyNumberFormat="1" applyFont="1" applyBorder="1" applyAlignment="1">
      <alignment horizontal="left"/>
    </xf>
    <xf numFmtId="0" fontId="21" fillId="0" borderId="9" xfId="0" applyFont="1" applyBorder="1" applyAlignment="1">
      <alignment horizontal="left"/>
    </xf>
    <xf numFmtId="0" fontId="28" fillId="0" borderId="12" xfId="0" applyFont="1" applyBorder="1" applyAlignment="1">
      <alignment horizontal="left"/>
    </xf>
    <xf numFmtId="0" fontId="4" fillId="0" borderId="8" xfId="0" applyFont="1" applyBorder="1" applyAlignment="1"/>
    <xf numFmtId="0" fontId="4" fillId="0" borderId="9" xfId="0" applyFont="1" applyBorder="1" applyAlignment="1"/>
    <xf numFmtId="0" fontId="27" fillId="0" borderId="8" xfId="0" applyFont="1" applyBorder="1" applyAlignment="1"/>
    <xf numFmtId="0" fontId="25" fillId="0" borderId="8" xfId="0" applyFont="1" applyBorder="1" applyAlignment="1"/>
    <xf numFmtId="0" fontId="4" fillId="0" borderId="0" xfId="0" applyFont="1" applyFill="1" applyBorder="1" applyAlignment="1"/>
    <xf numFmtId="0" fontId="48" fillId="0" borderId="8" xfId="0" applyFont="1" applyBorder="1" applyAlignment="1"/>
    <xf numFmtId="0" fontId="49" fillId="0" borderId="8" xfId="0" applyFont="1" applyBorder="1" applyAlignment="1"/>
    <xf numFmtId="0" fontId="25" fillId="0" borderId="0" xfId="0" applyFont="1" applyFill="1" applyBorder="1" applyAlignment="1"/>
    <xf numFmtId="0" fontId="25" fillId="0" borderId="0" xfId="0" applyFont="1" applyBorder="1" applyAlignment="1"/>
    <xf numFmtId="0" fontId="2" fillId="0" borderId="2" xfId="0" applyFont="1" applyBorder="1" applyAlignment="1"/>
    <xf numFmtId="0" fontId="2" fillId="0" borderId="6" xfId="0" applyFont="1" applyBorder="1" applyAlignment="1"/>
    <xf numFmtId="0" fontId="4" fillId="0" borderId="1" xfId="0" applyFont="1" applyBorder="1" applyAlignment="1"/>
    <xf numFmtId="0" fontId="4" fillId="0" borderId="8" xfId="0" applyFont="1" applyFill="1" applyBorder="1" applyAlignment="1"/>
    <xf numFmtId="0" fontId="4" fillId="0" borderId="6" xfId="0" applyFont="1" applyBorder="1" applyAlignment="1"/>
    <xf numFmtId="0" fontId="4" fillId="0" borderId="6" xfId="0" applyFont="1" applyFill="1" applyBorder="1" applyAlignme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jockm\Desktop\Copy%20of%20ABD_Tracking_Tool_version_5.17.13v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adyc\AppData\Local\Microsoft\Windows\Temporary%20Internet%20Files\Content.Outlook\BWYKNSBN\DOH-Maria%20Forbes-9-13-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hiteA1\AppData\Local\Microsoft\Windows\Temporary%20Internet%20Files\Content.Outlook\LL151IFY\Buy%20Desk%202013%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Opps Rec'd"/>
      <sheetName val="Sheet1"/>
      <sheetName val="Q3 Reporting"/>
      <sheetName val="Opportunity Tracker"/>
      <sheetName val="Control"/>
      <sheetName val="Tracker vlookup mock"/>
      <sheetName val="Sheet3"/>
      <sheetName val="E Dashboard"/>
      <sheetName val="Old Template Converter"/>
      <sheetName val="Benefits Case (old)"/>
      <sheetName val="Benefits Case (fed)"/>
      <sheetName val="Goals"/>
      <sheetName val="E Dashboard (2)"/>
      <sheetName val="Wadsworth Center"/>
      <sheetName val="Buy-Baseline (fed)"/>
      <sheetName val="Buy-Savings (fed)"/>
      <sheetName val="Buy-Imputed Baseline (fed)"/>
      <sheetName val="drop down lists (hidden)"/>
    </sheetNames>
    <sheetDataSet>
      <sheetData sheetId="0"/>
      <sheetData sheetId="1"/>
      <sheetData sheetId="2"/>
      <sheetData sheetId="3"/>
      <sheetData sheetId="4"/>
      <sheetData sheetId="5">
        <row r="3">
          <cell r="B3" t="str">
            <v>Yes</v>
          </cell>
          <cell r="D3" t="str">
            <v>GF</v>
          </cell>
          <cell r="F3" t="str">
            <v>New Purchase</v>
          </cell>
        </row>
        <row r="4">
          <cell r="B4" t="str">
            <v>No</v>
          </cell>
          <cell r="D4" t="str">
            <v>SRO</v>
          </cell>
          <cell r="F4" t="str">
            <v>Annual/Renewal</v>
          </cell>
          <cell r="P4" t="str">
            <v>Aircraft_and_Airport</v>
          </cell>
        </row>
        <row r="5">
          <cell r="D5" t="str">
            <v>SRF</v>
          </cell>
          <cell r="P5" t="str">
            <v>Animals_and_Animal_Supplies_and_Services</v>
          </cell>
        </row>
        <row r="6">
          <cell r="D6" t="str">
            <v>ISF</v>
          </cell>
          <cell r="P6" t="str">
            <v>Distribution</v>
          </cell>
        </row>
        <row r="7">
          <cell r="D7" t="str">
            <v>CAP</v>
          </cell>
          <cell r="F7" t="str">
            <v>High</v>
          </cell>
          <cell r="P7" t="str">
            <v>Facilities</v>
          </cell>
        </row>
        <row r="8">
          <cell r="D8" t="str">
            <v>Multi</v>
          </cell>
          <cell r="F8" t="str">
            <v>Medium</v>
          </cell>
          <cell r="P8" t="str">
            <v>Fleet</v>
          </cell>
        </row>
        <row r="9">
          <cell r="D9" t="str">
            <v>Other- explain in notes</v>
          </cell>
          <cell r="F9" t="str">
            <v>Low</v>
          </cell>
          <cell r="P9" t="str">
            <v>Food</v>
          </cell>
        </row>
        <row r="10">
          <cell r="P10" t="str">
            <v>Fuel_Oil_Grease_and_Lubricants</v>
          </cell>
        </row>
        <row r="11">
          <cell r="P11" t="str">
            <v>IT</v>
          </cell>
        </row>
        <row r="12">
          <cell r="B12" t="str">
            <v>Internal: Pending ABD Review</v>
          </cell>
          <cell r="D12" t="str">
            <v>2011-2012</v>
          </cell>
          <cell r="F12" t="str">
            <v>All Exec</v>
          </cell>
          <cell r="P12" t="str">
            <v>Med_Lab_Supplies_and_Services</v>
          </cell>
        </row>
        <row r="13">
          <cell r="B13" t="str">
            <v>Internal: Hold</v>
          </cell>
          <cell r="D13" t="str">
            <v>2012-2013</v>
          </cell>
          <cell r="F13" t="str">
            <v>All Other</v>
          </cell>
          <cell r="P13" t="str">
            <v>Misc</v>
          </cell>
        </row>
        <row r="14">
          <cell r="B14" t="str">
            <v>Internal: Awaiting Agency Feedback</v>
          </cell>
          <cell r="D14" t="str">
            <v>2013-2014</v>
          </cell>
          <cell r="F14" t="str">
            <v>GF Exec</v>
          </cell>
          <cell r="P14" t="str">
            <v>MRO</v>
          </cell>
        </row>
        <row r="15">
          <cell r="B15" t="str">
            <v>Internal: Need Approval</v>
          </cell>
          <cell r="D15" t="str">
            <v>2014-2015</v>
          </cell>
          <cell r="F15" t="str">
            <v>GF Other</v>
          </cell>
          <cell r="P15" t="str">
            <v>Office</v>
          </cell>
        </row>
        <row r="16">
          <cell r="B16" t="str">
            <v>Hold - Pending NYSPro Solution</v>
          </cell>
          <cell r="D16" t="str">
            <v>2015-2016</v>
          </cell>
          <cell r="P16" t="str">
            <v>Operational_Equipment_and_Supplies</v>
          </cell>
        </row>
        <row r="17">
          <cell r="B17" t="str">
            <v>ABD to Assist</v>
          </cell>
          <cell r="D17" t="str">
            <v>2016-2017</v>
          </cell>
          <cell r="P17" t="str">
            <v>Print</v>
          </cell>
        </row>
        <row r="18">
          <cell r="B18" t="str">
            <v>Proceed</v>
          </cell>
          <cell r="D18" t="str">
            <v>2017-2018</v>
          </cell>
          <cell r="F18" t="str">
            <v>Quote</v>
          </cell>
          <cell r="P18" t="str">
            <v>Professional_and_Operational_Services</v>
          </cell>
        </row>
        <row r="19">
          <cell r="B19" t="str">
            <v>Proceed - Preferred Source</v>
          </cell>
          <cell r="D19" t="str">
            <v>Multi (fill out yr amt)</v>
          </cell>
          <cell r="F19" t="str">
            <v xml:space="preserve">Contract </v>
          </cell>
          <cell r="P19" t="str">
            <v>Roadway</v>
          </cell>
        </row>
        <row r="20">
          <cell r="B20" t="str">
            <v>Proceed - Pending NYSPro Solution</v>
          </cell>
          <cell r="F20" t="str">
            <v>Calculation</v>
          </cell>
          <cell r="P20" t="str">
            <v>Safety_and_Security</v>
          </cell>
        </row>
        <row r="21">
          <cell r="B21" t="str">
            <v>HBITS</v>
          </cell>
          <cell r="F21" t="str">
            <v>Quote and Calculation</v>
          </cell>
          <cell r="P21" t="str">
            <v>Subscriptions_and_Information</v>
          </cell>
        </row>
        <row r="22">
          <cell r="B22" t="str">
            <v>Work with NYSPro</v>
          </cell>
          <cell r="P22" t="str">
            <v>Travel_and_Event_Services</v>
          </cell>
        </row>
        <row r="23">
          <cell r="B23" t="str">
            <v>Withdrawn</v>
          </cell>
          <cell r="P23" t="str">
            <v>Utilities</v>
          </cell>
        </row>
        <row r="24">
          <cell r="B24" t="str">
            <v>Duplicate Request</v>
          </cell>
          <cell r="F24" t="str">
            <v>1- Baseline Development</v>
          </cell>
        </row>
        <row r="25">
          <cell r="B25" t="str">
            <v>Reject (Explain in Notes)</v>
          </cell>
          <cell r="F25" t="str">
            <v>2- Strategy Implementation</v>
          </cell>
        </row>
        <row r="26">
          <cell r="B26" t="str">
            <v>Reject Due to Timing</v>
          </cell>
          <cell r="F26" t="str">
            <v>3- Supplier Outstanding</v>
          </cell>
        </row>
        <row r="27">
          <cell r="B27" t="str">
            <v>Proceed - Due to ABD Bandwidth</v>
          </cell>
          <cell r="D27" t="str">
            <v>1-Never Purchased</v>
          </cell>
          <cell r="F27" t="str">
            <v>4- Savings Identified</v>
          </cell>
        </row>
        <row r="28">
          <cell r="D28" t="str">
            <v>2-Planned but not Initiated</v>
          </cell>
          <cell r="F28" t="str">
            <v>5- Complete (Savings Approved)</v>
          </cell>
        </row>
        <row r="29">
          <cell r="D29" t="str">
            <v>3-Existing Contract</v>
          </cell>
          <cell r="F29" t="str">
            <v>6- Removed from Pipeline</v>
          </cell>
        </row>
        <row r="30">
          <cell r="D30" t="str">
            <v>4-Agency Bid</v>
          </cell>
        </row>
        <row r="31">
          <cell r="D31" t="str">
            <v>5-Tenative Award</v>
          </cell>
        </row>
        <row r="32">
          <cell r="D32" t="str">
            <v>6-Other (describe in notes)</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gency Request Template"/>
      <sheetName val="Original-Template"/>
      <sheetName val="Control"/>
    </sheetNames>
    <sheetDataSet>
      <sheetData sheetId="0"/>
      <sheetData sheetId="1"/>
      <sheetData sheetId="2"/>
      <sheetData sheetId="3">
        <row r="3">
          <cell r="B3" t="str">
            <v>Yes</v>
          </cell>
        </row>
        <row r="4">
          <cell r="B4" t="str">
            <v>No</v>
          </cell>
        </row>
        <row r="12">
          <cell r="D12" t="str">
            <v>IFB</v>
          </cell>
        </row>
        <row r="13">
          <cell r="D13" t="str">
            <v>RFP</v>
          </cell>
        </row>
        <row r="14">
          <cell r="D14" t="str">
            <v>Contract Negotiations</v>
          </cell>
        </row>
        <row r="15">
          <cell r="D15" t="str">
            <v>Purchase Order</v>
          </cell>
        </row>
        <row r="21">
          <cell r="D21" t="str">
            <v>1-Never Purchased</v>
          </cell>
        </row>
        <row r="22">
          <cell r="D22" t="str">
            <v>2-Planned but not Initiated</v>
          </cell>
        </row>
        <row r="23">
          <cell r="D23" t="str">
            <v>3-Existing Contract</v>
          </cell>
        </row>
        <row r="24">
          <cell r="D24" t="str">
            <v>4-Agency Bid</v>
          </cell>
        </row>
        <row r="25">
          <cell r="D25" t="str">
            <v>5-Tenative Award</v>
          </cell>
        </row>
        <row r="26">
          <cell r="D26" t="str">
            <v>6-Other (describe in notes)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Request Template"/>
      <sheetName val="Control"/>
      <sheetName val="Dashboard"/>
    </sheetNames>
    <sheetDataSet>
      <sheetData sheetId="0"/>
      <sheetData sheetId="1">
        <row r="12">
          <cell r="D12" t="str">
            <v>IFB</v>
          </cell>
        </row>
        <row r="13">
          <cell r="D13" t="str">
            <v>RFP</v>
          </cell>
        </row>
        <row r="14">
          <cell r="D14" t="str">
            <v>Contract Negotiations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Z42"/>
  <sheetViews>
    <sheetView view="pageLayout" zoomScaleNormal="100" workbookViewId="0">
      <selection activeCell="A3" sqref="A3:Y3"/>
    </sheetView>
  </sheetViews>
  <sheetFormatPr defaultColWidth="4.7109375" defaultRowHeight="15" x14ac:dyDescent="0.25"/>
  <cols>
    <col min="1" max="1" width="3.28515625" style="6" customWidth="1"/>
    <col min="2" max="25" width="4.7109375" style="5"/>
    <col min="26" max="26" width="10.140625" style="5" customWidth="1"/>
    <col min="27" max="16384" width="4.7109375" style="5"/>
  </cols>
  <sheetData>
    <row r="1" spans="1:25" ht="21" x14ac:dyDescent="0.4">
      <c r="A1" s="271" t="s">
        <v>45</v>
      </c>
      <c r="B1" s="272"/>
      <c r="C1" s="272"/>
      <c r="D1" s="272"/>
      <c r="E1" s="272"/>
    </row>
    <row r="3" spans="1:25" ht="104.25" customHeight="1" x14ac:dyDescent="0.3">
      <c r="A3" s="273" t="s">
        <v>307</v>
      </c>
      <c r="B3" s="274"/>
      <c r="C3" s="274"/>
      <c r="D3" s="274"/>
      <c r="E3" s="274"/>
      <c r="F3" s="274"/>
      <c r="G3" s="274"/>
      <c r="H3" s="274"/>
      <c r="I3" s="274"/>
      <c r="J3" s="274"/>
      <c r="K3" s="274"/>
      <c r="L3" s="274"/>
      <c r="M3" s="274"/>
      <c r="N3" s="274"/>
      <c r="O3" s="274"/>
      <c r="P3" s="274"/>
      <c r="Q3" s="274"/>
      <c r="R3" s="274"/>
      <c r="S3" s="274"/>
      <c r="T3" s="274"/>
      <c r="U3" s="274"/>
      <c r="V3" s="274"/>
      <c r="W3" s="274"/>
      <c r="X3" s="274"/>
      <c r="Y3" s="274"/>
    </row>
    <row r="4" spans="1:25" ht="15" customHeight="1" x14ac:dyDescent="0.3">
      <c r="A4" s="189"/>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25" s="56" customFormat="1" ht="61.5" customHeight="1" x14ac:dyDescent="0.25">
      <c r="A5" s="191" t="s">
        <v>58</v>
      </c>
      <c r="B5" s="275" t="s">
        <v>308</v>
      </c>
      <c r="C5" s="275"/>
      <c r="D5" s="275"/>
      <c r="E5" s="275"/>
      <c r="F5" s="275"/>
      <c r="G5" s="275"/>
      <c r="H5" s="275"/>
      <c r="I5" s="275"/>
      <c r="J5" s="275"/>
      <c r="K5" s="275"/>
      <c r="L5" s="275"/>
      <c r="M5" s="275"/>
      <c r="N5" s="275"/>
      <c r="O5" s="275"/>
      <c r="P5" s="275"/>
      <c r="Q5" s="275"/>
      <c r="R5" s="275"/>
      <c r="S5" s="275"/>
      <c r="T5" s="275"/>
      <c r="U5" s="275"/>
      <c r="V5" s="275"/>
      <c r="W5" s="275"/>
      <c r="X5" s="275"/>
      <c r="Y5" s="275"/>
    </row>
    <row r="6" spans="1:25" s="178" customFormat="1" ht="15" customHeight="1" x14ac:dyDescent="0.3">
      <c r="A6" s="191"/>
      <c r="B6" s="184"/>
      <c r="C6" s="184"/>
      <c r="D6" s="184"/>
      <c r="E6" s="184"/>
      <c r="F6" s="184"/>
      <c r="G6" s="184"/>
      <c r="H6" s="184"/>
      <c r="I6" s="184"/>
      <c r="J6" s="184"/>
      <c r="K6" s="184"/>
      <c r="L6" s="184"/>
      <c r="M6" s="184"/>
      <c r="N6" s="184"/>
      <c r="O6" s="184"/>
      <c r="P6" s="184"/>
      <c r="Q6" s="184"/>
      <c r="R6" s="184"/>
      <c r="S6" s="184"/>
      <c r="T6" s="184"/>
      <c r="U6" s="184"/>
      <c r="V6" s="184"/>
      <c r="W6" s="184"/>
      <c r="X6" s="184"/>
      <c r="Y6" s="184"/>
    </row>
    <row r="7" spans="1:25" s="56" customFormat="1" ht="45" customHeight="1" x14ac:dyDescent="0.25">
      <c r="A7" s="192" t="s">
        <v>58</v>
      </c>
      <c r="B7" s="275" t="s">
        <v>188</v>
      </c>
      <c r="C7" s="276"/>
      <c r="D7" s="276"/>
      <c r="E7" s="276"/>
      <c r="F7" s="276"/>
      <c r="G7" s="276"/>
      <c r="H7" s="276"/>
      <c r="I7" s="276"/>
      <c r="J7" s="276"/>
      <c r="K7" s="276"/>
      <c r="L7" s="276"/>
      <c r="M7" s="276"/>
      <c r="N7" s="276"/>
      <c r="O7" s="276"/>
      <c r="P7" s="276"/>
      <c r="Q7" s="276"/>
      <c r="R7" s="276"/>
      <c r="S7" s="276"/>
      <c r="T7" s="276"/>
      <c r="U7" s="276"/>
      <c r="V7" s="276"/>
      <c r="W7" s="276"/>
      <c r="X7" s="276"/>
      <c r="Y7" s="276"/>
    </row>
    <row r="8" spans="1:25" s="178" customFormat="1" ht="15" customHeight="1" x14ac:dyDescent="0.3">
      <c r="A8" s="192"/>
      <c r="B8" s="188"/>
      <c r="C8" s="184"/>
      <c r="D8" s="184"/>
      <c r="E8" s="184"/>
      <c r="F8" s="184"/>
      <c r="G8" s="184"/>
      <c r="H8" s="184"/>
      <c r="I8" s="184"/>
      <c r="J8" s="184"/>
      <c r="K8" s="184"/>
      <c r="L8" s="184"/>
      <c r="M8" s="184"/>
      <c r="N8" s="184"/>
      <c r="O8" s="184"/>
      <c r="P8" s="184"/>
      <c r="Q8" s="184"/>
      <c r="R8" s="184"/>
      <c r="S8" s="184"/>
      <c r="T8" s="184"/>
      <c r="U8" s="184"/>
      <c r="V8" s="184"/>
      <c r="W8" s="184"/>
      <c r="X8" s="184"/>
      <c r="Y8" s="184"/>
    </row>
    <row r="9" spans="1:25" s="169" customFormat="1" ht="60" customHeight="1" x14ac:dyDescent="0.25">
      <c r="A9" s="191" t="s">
        <v>58</v>
      </c>
      <c r="B9" s="275" t="s">
        <v>189</v>
      </c>
      <c r="C9" s="275"/>
      <c r="D9" s="275"/>
      <c r="E9" s="275"/>
      <c r="F9" s="275"/>
      <c r="G9" s="275"/>
      <c r="H9" s="275"/>
      <c r="I9" s="275"/>
      <c r="J9" s="275"/>
      <c r="K9" s="275"/>
      <c r="L9" s="275"/>
      <c r="M9" s="275"/>
      <c r="N9" s="275"/>
      <c r="O9" s="275"/>
      <c r="P9" s="275"/>
      <c r="Q9" s="275"/>
      <c r="R9" s="275"/>
      <c r="S9" s="275"/>
      <c r="T9" s="275"/>
      <c r="U9" s="275"/>
      <c r="V9" s="275"/>
      <c r="W9" s="275"/>
      <c r="X9" s="275"/>
      <c r="Y9" s="275"/>
    </row>
    <row r="10" spans="1:25" s="176" customFormat="1" ht="15" customHeight="1" x14ac:dyDescent="0.3">
      <c r="A10" s="191"/>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row>
    <row r="11" spans="1:25" s="80" customFormat="1" ht="60" customHeight="1" x14ac:dyDescent="0.25">
      <c r="A11" s="191" t="s">
        <v>58</v>
      </c>
      <c r="B11" s="275" t="s">
        <v>254</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row>
    <row r="12" spans="1:25" s="176" customFormat="1" ht="15" customHeight="1" x14ac:dyDescent="0.3">
      <c r="A12" s="66"/>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row>
    <row r="13" spans="1:25" s="56" customFormat="1" ht="45" customHeight="1" x14ac:dyDescent="0.25">
      <c r="A13" s="66" t="s">
        <v>58</v>
      </c>
      <c r="B13" s="279" t="s">
        <v>190</v>
      </c>
      <c r="C13" s="280"/>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1:25" s="178" customFormat="1" ht="15" customHeight="1" x14ac:dyDescent="0.3">
      <c r="A14" s="66"/>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row>
    <row r="15" spans="1:25" s="56" customFormat="1" ht="45" customHeight="1" x14ac:dyDescent="0.25">
      <c r="A15" s="66" t="s">
        <v>58</v>
      </c>
      <c r="B15" s="277" t="s">
        <v>184</v>
      </c>
      <c r="C15" s="278"/>
      <c r="D15" s="278"/>
      <c r="E15" s="278"/>
      <c r="F15" s="278"/>
      <c r="G15" s="278"/>
      <c r="H15" s="278"/>
      <c r="I15" s="278"/>
      <c r="J15" s="278"/>
      <c r="K15" s="278"/>
      <c r="L15" s="278"/>
      <c r="M15" s="278"/>
      <c r="N15" s="278"/>
      <c r="O15" s="278"/>
      <c r="P15" s="278"/>
      <c r="Q15" s="278"/>
      <c r="R15" s="278"/>
      <c r="S15" s="278"/>
      <c r="T15" s="278"/>
      <c r="U15" s="278"/>
      <c r="V15" s="278"/>
      <c r="W15" s="278"/>
      <c r="X15" s="278"/>
      <c r="Y15" s="278"/>
    </row>
    <row r="16" spans="1:25" s="56" customFormat="1" ht="15" customHeight="1" x14ac:dyDescent="0.25">
      <c r="A16" s="58"/>
      <c r="B16" s="55"/>
      <c r="C16" s="53"/>
      <c r="D16" s="53"/>
      <c r="E16" s="53"/>
      <c r="F16" s="53"/>
      <c r="G16" s="53"/>
      <c r="H16" s="53"/>
      <c r="I16" s="53"/>
      <c r="J16" s="53"/>
      <c r="K16" s="53"/>
      <c r="L16" s="53"/>
      <c r="M16" s="53"/>
      <c r="N16" s="53"/>
      <c r="O16" s="53"/>
      <c r="P16" s="53"/>
      <c r="Q16" s="53"/>
      <c r="R16" s="53"/>
      <c r="S16" s="53"/>
      <c r="T16" s="53"/>
      <c r="U16" s="53"/>
      <c r="V16" s="53"/>
      <c r="W16" s="53"/>
      <c r="X16" s="53"/>
      <c r="Y16" s="53"/>
    </row>
    <row r="17" spans="1:26" s="178" customFormat="1" ht="30" customHeight="1" x14ac:dyDescent="0.25">
      <c r="A17" s="66" t="s">
        <v>58</v>
      </c>
      <c r="B17" s="279" t="s">
        <v>177</v>
      </c>
      <c r="C17" s="280"/>
      <c r="D17" s="280"/>
      <c r="E17" s="280"/>
      <c r="F17" s="280"/>
      <c r="G17" s="280"/>
      <c r="H17" s="280"/>
      <c r="I17" s="280"/>
      <c r="J17" s="280"/>
      <c r="K17" s="280"/>
      <c r="L17" s="280"/>
      <c r="M17" s="280"/>
      <c r="N17" s="280"/>
      <c r="O17" s="280"/>
      <c r="P17" s="280"/>
      <c r="Q17" s="280"/>
      <c r="R17" s="280"/>
      <c r="S17" s="280"/>
      <c r="T17" s="280"/>
      <c r="U17" s="280"/>
      <c r="V17" s="280"/>
      <c r="W17" s="280"/>
      <c r="X17" s="280"/>
      <c r="Y17" s="280"/>
    </row>
    <row r="18" spans="1:26" s="178" customFormat="1" ht="15" customHeight="1" x14ac:dyDescent="0.25">
      <c r="A18" s="58"/>
      <c r="B18" s="55"/>
      <c r="C18" s="53"/>
      <c r="D18" s="53"/>
      <c r="E18" s="53"/>
      <c r="F18" s="53"/>
      <c r="G18" s="53"/>
      <c r="H18" s="53"/>
      <c r="I18" s="53"/>
      <c r="J18" s="53"/>
      <c r="K18" s="53"/>
      <c r="L18" s="53"/>
      <c r="M18" s="53"/>
      <c r="N18" s="53"/>
      <c r="O18" s="53"/>
      <c r="P18" s="53"/>
      <c r="Q18" s="53"/>
      <c r="R18" s="53"/>
      <c r="S18" s="53"/>
      <c r="T18" s="53"/>
      <c r="U18" s="53"/>
      <c r="V18" s="53"/>
      <c r="W18" s="53"/>
      <c r="X18" s="53"/>
      <c r="Y18" s="53"/>
    </row>
    <row r="19" spans="1:26" s="56" customFormat="1" ht="60" customHeight="1" x14ac:dyDescent="0.25">
      <c r="A19" s="66" t="s">
        <v>58</v>
      </c>
      <c r="B19" s="275" t="s">
        <v>255</v>
      </c>
      <c r="C19" s="276"/>
      <c r="D19" s="276"/>
      <c r="E19" s="276"/>
      <c r="F19" s="276"/>
      <c r="G19" s="276"/>
      <c r="H19" s="276"/>
      <c r="I19" s="276"/>
      <c r="J19" s="276"/>
      <c r="K19" s="276"/>
      <c r="L19" s="276"/>
      <c r="M19" s="276"/>
      <c r="N19" s="276"/>
      <c r="O19" s="276"/>
      <c r="P19" s="276"/>
      <c r="Q19" s="276"/>
      <c r="R19" s="276"/>
      <c r="S19" s="276"/>
      <c r="T19" s="276"/>
      <c r="U19" s="276"/>
      <c r="V19" s="276"/>
      <c r="W19" s="276"/>
      <c r="X19" s="276"/>
      <c r="Y19" s="276"/>
    </row>
    <row r="20" spans="1:26" s="56" customFormat="1" ht="15" customHeight="1" x14ac:dyDescent="0.25">
      <c r="A20" s="6"/>
      <c r="B20" s="187"/>
      <c r="C20" s="184"/>
      <c r="D20" s="184"/>
      <c r="E20" s="184"/>
      <c r="F20" s="184"/>
      <c r="G20" s="184"/>
      <c r="H20" s="184"/>
      <c r="I20" s="184"/>
      <c r="J20" s="184"/>
      <c r="K20" s="184"/>
      <c r="L20" s="184"/>
      <c r="M20" s="184"/>
      <c r="N20" s="184"/>
      <c r="O20" s="184"/>
      <c r="P20" s="184"/>
      <c r="Q20" s="184"/>
      <c r="R20" s="184"/>
      <c r="S20" s="184"/>
      <c r="T20" s="184"/>
      <c r="U20" s="184"/>
      <c r="V20" s="184"/>
      <c r="W20" s="184"/>
      <c r="X20" s="184"/>
      <c r="Y20" s="184"/>
    </row>
    <row r="21" spans="1:26" s="56" customFormat="1" ht="60" customHeight="1" x14ac:dyDescent="0.25">
      <c r="A21" s="66" t="s">
        <v>58</v>
      </c>
      <c r="B21" s="275" t="s">
        <v>256</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row>
    <row r="22" spans="1:26" s="56" customFormat="1" ht="15" customHeight="1" x14ac:dyDescent="0.25">
      <c r="A22" s="6"/>
      <c r="B22" s="188"/>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52"/>
    </row>
    <row r="23" spans="1:26" s="242" customFormat="1" ht="30" customHeight="1" x14ac:dyDescent="0.25">
      <c r="A23" s="244" t="s">
        <v>58</v>
      </c>
      <c r="B23" s="275" t="s">
        <v>251</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43"/>
    </row>
    <row r="24" spans="1:26" s="242" customFormat="1" ht="15" customHeight="1" x14ac:dyDescent="0.25">
      <c r="A24" s="6"/>
      <c r="B24" s="240"/>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3"/>
    </row>
    <row r="25" spans="1:26" s="56" customFormat="1" ht="30" customHeight="1" x14ac:dyDescent="0.25">
      <c r="A25" s="66" t="s">
        <v>58</v>
      </c>
      <c r="B25" s="275" t="s">
        <v>191</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row>
    <row r="26" spans="1:26" s="56" customFormat="1" x14ac:dyDescent="0.25">
      <c r="A26" s="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row>
    <row r="27" spans="1:26" s="56" customFormat="1" x14ac:dyDescent="0.25">
      <c r="A27" s="6"/>
    </row>
    <row r="28" spans="1:26" s="56" customFormat="1" x14ac:dyDescent="0.25">
      <c r="A28" s="6"/>
    </row>
    <row r="29" spans="1:26" s="56" customFormat="1" x14ac:dyDescent="0.25">
      <c r="A29" s="6"/>
    </row>
    <row r="30" spans="1:26" s="56" customFormat="1" x14ac:dyDescent="0.25">
      <c r="A30" s="6"/>
    </row>
    <row r="31" spans="1:26" s="56" customFormat="1" x14ac:dyDescent="0.25">
      <c r="A31" s="6"/>
    </row>
    <row r="32" spans="1:26" s="56" customFormat="1" x14ac:dyDescent="0.25">
      <c r="A32" s="6"/>
    </row>
    <row r="33" spans="1:1" s="56" customFormat="1" x14ac:dyDescent="0.25">
      <c r="A33" s="6"/>
    </row>
    <row r="34" spans="1:1" s="56" customFormat="1" x14ac:dyDescent="0.25">
      <c r="A34" s="6"/>
    </row>
    <row r="35" spans="1:1" s="56" customFormat="1" x14ac:dyDescent="0.25">
      <c r="A35" s="6"/>
    </row>
    <row r="36" spans="1:1" s="56" customFormat="1" x14ac:dyDescent="0.25">
      <c r="A36" s="6"/>
    </row>
    <row r="37" spans="1:1" s="56" customFormat="1" x14ac:dyDescent="0.25">
      <c r="A37" s="6"/>
    </row>
    <row r="38" spans="1:1" s="56" customFormat="1" x14ac:dyDescent="0.25">
      <c r="A38" s="6"/>
    </row>
    <row r="39" spans="1:1" s="56" customFormat="1" x14ac:dyDescent="0.25">
      <c r="A39" s="6"/>
    </row>
    <row r="40" spans="1:1" s="56" customFormat="1" x14ac:dyDescent="0.25">
      <c r="A40" s="6"/>
    </row>
    <row r="41" spans="1:1" s="56" customFormat="1" x14ac:dyDescent="0.25">
      <c r="A41" s="6"/>
    </row>
    <row r="42" spans="1:1" s="56" customFormat="1" x14ac:dyDescent="0.25">
      <c r="A42" s="6"/>
    </row>
  </sheetData>
  <mergeCells count="13">
    <mergeCell ref="A1:E1"/>
    <mergeCell ref="A3:Y3"/>
    <mergeCell ref="B25:Y25"/>
    <mergeCell ref="B5:Y5"/>
    <mergeCell ref="B15:Y15"/>
    <mergeCell ref="B13:Y13"/>
    <mergeCell ref="B7:Y7"/>
    <mergeCell ref="B19:Y19"/>
    <mergeCell ref="B17:Y17"/>
    <mergeCell ref="B21:Y21"/>
    <mergeCell ref="B11:Y11"/>
    <mergeCell ref="B9:Y9"/>
    <mergeCell ref="B23:Y23"/>
  </mergeCells>
  <pageMargins left="0.25" right="0.25" top="0.75" bottom="0.75" header="0.3" footer="0.3"/>
  <pageSetup orientation="landscape" r:id="rId1"/>
  <headerFooter>
    <oddHeader>&amp;L&amp;G</oddHeader>
    <oddFooter>&amp;C&amp;A     (Page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E11"/>
  <sheetViews>
    <sheetView zoomScaleNormal="100" zoomScalePageLayoutView="80" workbookViewId="0">
      <selection activeCell="C4" sqref="C4"/>
    </sheetView>
  </sheetViews>
  <sheetFormatPr defaultRowHeight="15" x14ac:dyDescent="0.25"/>
  <sheetData>
    <row r="1" spans="1:5" x14ac:dyDescent="0.25">
      <c r="A1" t="s">
        <v>39</v>
      </c>
    </row>
    <row r="2" spans="1:5" x14ac:dyDescent="0.25">
      <c r="A2" t="s">
        <v>41</v>
      </c>
    </row>
    <row r="3" spans="1:5" x14ac:dyDescent="0.25">
      <c r="A3" t="s">
        <v>40</v>
      </c>
    </row>
    <row r="4" spans="1:5" s="2" customFormat="1" x14ac:dyDescent="0.25"/>
    <row r="5" spans="1:5" s="2" customFormat="1" x14ac:dyDescent="0.25"/>
    <row r="6" spans="1:5" x14ac:dyDescent="0.25">
      <c r="A6" s="29" t="s">
        <v>3</v>
      </c>
      <c r="E6" s="9"/>
    </row>
    <row r="7" spans="1:5" x14ac:dyDescent="0.25">
      <c r="A7" s="29" t="s">
        <v>38</v>
      </c>
    </row>
    <row r="8" spans="1:5" x14ac:dyDescent="0.25">
      <c r="A8" s="29" t="s">
        <v>26</v>
      </c>
    </row>
    <row r="9" spans="1:5" x14ac:dyDescent="0.25">
      <c r="A9" s="29" t="s">
        <v>4</v>
      </c>
    </row>
    <row r="10" spans="1:5" x14ac:dyDescent="0.25">
      <c r="A10" s="29" t="s">
        <v>31</v>
      </c>
    </row>
    <row r="11" spans="1:5" ht="16.5" customHeight="1" x14ac:dyDescent="0.25">
      <c r="A11" s="29" t="s">
        <v>30</v>
      </c>
    </row>
  </sheetData>
  <sheetProtection formatCells="0" formatColumns="0" formatRows="0" insertColumns="0" insertRows="0" insertHyperlinks="0" deleteColumns="0" deleteRows="0" sort="0" autoFilter="0" pivotTables="0"/>
  <sortState xmlns:xlrd2="http://schemas.microsoft.com/office/spreadsheetml/2017/richdata2" ref="A10:E11">
    <sortCondition descending="1" ref="A10"/>
  </sortState>
  <dataConsolidate>
    <dataRefs count="1">
      <dataRef ref="A6:A11" sheet="misc"/>
    </dataRefs>
  </dataConsolidate>
  <pageMargins left="0.7" right="0.7" top="0.75" bottom="0.75" header="0.3" footer="0.3"/>
  <pageSetup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J27"/>
  <sheetViews>
    <sheetView view="pageLayout" zoomScaleNormal="100" workbookViewId="0">
      <selection activeCell="G15" sqref="G15"/>
    </sheetView>
  </sheetViews>
  <sheetFormatPr defaultColWidth="9.140625" defaultRowHeight="15" x14ac:dyDescent="0.25"/>
  <cols>
    <col min="1" max="1" width="10.5703125" style="5" bestFit="1" customWidth="1"/>
    <col min="2" max="16384" width="9.140625" style="5"/>
  </cols>
  <sheetData>
    <row r="1" spans="1:3" ht="21" x14ac:dyDescent="0.4">
      <c r="A1" s="282" t="s">
        <v>176</v>
      </c>
      <c r="B1" s="272"/>
      <c r="C1" s="272"/>
    </row>
    <row r="4" spans="1:3" ht="13.9" x14ac:dyDescent="0.25">
      <c r="A4" s="5" t="s">
        <v>22</v>
      </c>
      <c r="B4" s="5" t="s">
        <v>23</v>
      </c>
    </row>
    <row r="5" spans="1:3" ht="13.9" x14ac:dyDescent="0.25">
      <c r="A5" s="5" t="s">
        <v>192</v>
      </c>
      <c r="B5" s="5" t="s">
        <v>193</v>
      </c>
    </row>
    <row r="6" spans="1:3" ht="13.9" x14ac:dyDescent="0.25">
      <c r="A6" s="5" t="s">
        <v>16</v>
      </c>
      <c r="B6" s="5" t="s">
        <v>17</v>
      </c>
    </row>
    <row r="7" spans="1:3" ht="13.9" x14ac:dyDescent="0.25">
      <c r="A7" s="5" t="s">
        <v>285</v>
      </c>
      <c r="B7" s="5" t="s">
        <v>286</v>
      </c>
    </row>
    <row r="8" spans="1:3" ht="13.9" x14ac:dyDescent="0.25">
      <c r="A8" s="5" t="s">
        <v>182</v>
      </c>
      <c r="B8" s="5" t="s">
        <v>183</v>
      </c>
    </row>
    <row r="9" spans="1:3" ht="13.9" x14ac:dyDescent="0.25">
      <c r="A9" s="5" t="s">
        <v>3</v>
      </c>
      <c r="B9" s="5" t="s">
        <v>0</v>
      </c>
    </row>
    <row r="10" spans="1:3" ht="13.9" x14ac:dyDescent="0.25">
      <c r="A10" s="5" t="s">
        <v>15</v>
      </c>
      <c r="B10" s="5" t="s">
        <v>27</v>
      </c>
    </row>
    <row r="11" spans="1:3" ht="14.45" x14ac:dyDescent="0.3">
      <c r="A11" s="5" t="s">
        <v>274</v>
      </c>
      <c r="B11" s="283" t="s">
        <v>38</v>
      </c>
      <c r="C11" s="284"/>
    </row>
    <row r="12" spans="1:3" ht="14.45" x14ac:dyDescent="0.3">
      <c r="A12" s="5" t="s">
        <v>273</v>
      </c>
      <c r="B12" s="283" t="s">
        <v>26</v>
      </c>
      <c r="C12" s="284"/>
    </row>
    <row r="13" spans="1:3" ht="13.9" x14ac:dyDescent="0.25">
      <c r="A13" s="5" t="s">
        <v>28</v>
      </c>
      <c r="B13" s="5" t="s">
        <v>194</v>
      </c>
    </row>
    <row r="14" spans="1:3" ht="13.9" x14ac:dyDescent="0.25">
      <c r="A14" s="5" t="s">
        <v>257</v>
      </c>
      <c r="B14" s="5" t="s">
        <v>258</v>
      </c>
    </row>
    <row r="15" spans="1:3" ht="13.9" x14ac:dyDescent="0.25">
      <c r="A15" s="5" t="s">
        <v>178</v>
      </c>
      <c r="B15" s="5" t="s">
        <v>179</v>
      </c>
    </row>
    <row r="16" spans="1:3" ht="13.9" x14ac:dyDescent="0.25">
      <c r="A16" s="5" t="s">
        <v>24</v>
      </c>
      <c r="B16" s="5" t="s">
        <v>25</v>
      </c>
    </row>
    <row r="17" spans="1:10" ht="13.9" x14ac:dyDescent="0.25">
      <c r="A17" s="5" t="s">
        <v>4</v>
      </c>
      <c r="B17" s="5" t="s">
        <v>14</v>
      </c>
    </row>
    <row r="18" spans="1:10" ht="14.45" x14ac:dyDescent="0.3">
      <c r="A18" s="5" t="s">
        <v>48</v>
      </c>
      <c r="B18" s="283" t="s">
        <v>30</v>
      </c>
      <c r="C18" s="284"/>
    </row>
    <row r="19" spans="1:10" ht="13.9" x14ac:dyDescent="0.25">
      <c r="A19" s="5" t="s">
        <v>259</v>
      </c>
      <c r="B19" s="5" t="s">
        <v>260</v>
      </c>
    </row>
    <row r="20" spans="1:10" ht="14.45" x14ac:dyDescent="0.3">
      <c r="A20" s="5" t="s">
        <v>49</v>
      </c>
      <c r="B20" s="283" t="s">
        <v>31</v>
      </c>
      <c r="C20" s="284"/>
    </row>
    <row r="21" spans="1:10" ht="13.9" x14ac:dyDescent="0.25">
      <c r="A21" s="5" t="s">
        <v>21</v>
      </c>
      <c r="B21" s="5" t="s">
        <v>20</v>
      </c>
    </row>
    <row r="22" spans="1:10" ht="13.9" x14ac:dyDescent="0.25">
      <c r="A22" s="5" t="s">
        <v>18</v>
      </c>
      <c r="B22" s="5" t="s">
        <v>19</v>
      </c>
    </row>
    <row r="27" spans="1:10" ht="13.9" x14ac:dyDescent="0.25">
      <c r="J27" s="196"/>
    </row>
  </sheetData>
  <mergeCells count="5">
    <mergeCell ref="A1:C1"/>
    <mergeCell ref="B18:C18"/>
    <mergeCell ref="B20:C20"/>
    <mergeCell ref="B11:C11"/>
    <mergeCell ref="B12:C12"/>
  </mergeCells>
  <pageMargins left="0.7" right="0.7" top="0.75" bottom="0.75" header="0.3" footer="0.3"/>
  <pageSetup orientation="landscape" r:id="rId1"/>
  <headerFooter>
    <oddHeader>&amp;C&amp;G</oddHeader>
    <oddFooter>&amp;L&amp;F&amp;C&amp;A&amp;Rrev: 10/22/13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tabSelected="1" zoomScale="90" zoomScaleNormal="90" zoomScalePageLayoutView="90" workbookViewId="0">
      <selection activeCell="B8" sqref="B8"/>
    </sheetView>
  </sheetViews>
  <sheetFormatPr defaultColWidth="9.140625" defaultRowHeight="13.5" x14ac:dyDescent="0.25"/>
  <cols>
    <col min="1" max="1" width="9.85546875" style="146" customWidth="1"/>
    <col min="2" max="2" width="11.42578125" style="146" customWidth="1"/>
    <col min="3" max="3" width="13.28515625" style="145" customWidth="1"/>
    <col min="4" max="4" width="3.140625" style="145" customWidth="1"/>
    <col min="5" max="5" width="19.7109375" style="145" customWidth="1"/>
    <col min="6" max="6" width="43.85546875" style="145" customWidth="1"/>
    <col min="7" max="16384" width="9.140625" style="93"/>
  </cols>
  <sheetData>
    <row r="1" spans="1:6" ht="24" thickBot="1" x14ac:dyDescent="0.3">
      <c r="A1" s="287" t="s">
        <v>181</v>
      </c>
      <c r="B1" s="288"/>
      <c r="C1" s="288"/>
      <c r="D1" s="288"/>
      <c r="E1" s="288"/>
      <c r="F1" s="288"/>
    </row>
    <row r="2" spans="1:6" s="98" customFormat="1" ht="15.75" thickBot="1" x14ac:dyDescent="0.3">
      <c r="A2" s="94" t="s">
        <v>122</v>
      </c>
      <c r="B2" s="95" t="s">
        <v>123</v>
      </c>
      <c r="C2" s="298" t="s">
        <v>124</v>
      </c>
      <c r="D2" s="299"/>
      <c r="E2" s="96" t="s">
        <v>125</v>
      </c>
      <c r="F2" s="97" t="s">
        <v>126</v>
      </c>
    </row>
    <row r="3" spans="1:6" ht="51" x14ac:dyDescent="0.25">
      <c r="A3" s="99" t="s">
        <v>172</v>
      </c>
      <c r="B3" s="100" t="s">
        <v>173</v>
      </c>
      <c r="C3" s="289" t="s">
        <v>201</v>
      </c>
      <c r="D3" s="290"/>
      <c r="E3" s="101" t="s">
        <v>127</v>
      </c>
      <c r="F3" s="102" t="s">
        <v>303</v>
      </c>
    </row>
    <row r="4" spans="1:6" ht="25.5" x14ac:dyDescent="0.25">
      <c r="A4" s="103"/>
      <c r="B4" s="104"/>
      <c r="C4" s="105"/>
      <c r="D4" s="106"/>
      <c r="E4" s="107" t="s">
        <v>128</v>
      </c>
      <c r="F4" s="108" t="s">
        <v>129</v>
      </c>
    </row>
    <row r="5" spans="1:6" ht="76.5" x14ac:dyDescent="0.25">
      <c r="A5" s="103"/>
      <c r="B5" s="104"/>
      <c r="C5" s="105"/>
      <c r="D5" s="106"/>
      <c r="E5" s="109" t="s">
        <v>130</v>
      </c>
      <c r="F5" s="110" t="s">
        <v>252</v>
      </c>
    </row>
    <row r="6" spans="1:6" ht="38.25" x14ac:dyDescent="0.25">
      <c r="A6" s="103"/>
      <c r="B6" s="104"/>
      <c r="C6" s="105"/>
      <c r="D6" s="106"/>
      <c r="E6" s="109" t="s">
        <v>131</v>
      </c>
      <c r="F6" s="110" t="s">
        <v>132</v>
      </c>
    </row>
    <row r="7" spans="1:6" ht="26.25" thickBot="1" x14ac:dyDescent="0.3">
      <c r="A7" s="103"/>
      <c r="B7" s="104"/>
      <c r="C7" s="111"/>
      <c r="D7" s="112"/>
      <c r="E7" s="113" t="s">
        <v>133</v>
      </c>
      <c r="F7" s="114" t="s">
        <v>196</v>
      </c>
    </row>
    <row r="8" spans="1:6" ht="51" x14ac:dyDescent="0.25">
      <c r="A8" s="103"/>
      <c r="B8" s="104"/>
      <c r="C8" s="291" t="s">
        <v>198</v>
      </c>
      <c r="D8" s="290"/>
      <c r="E8" s="101" t="s">
        <v>134</v>
      </c>
      <c r="F8" s="102" t="s">
        <v>262</v>
      </c>
    </row>
    <row r="9" spans="1:6" x14ac:dyDescent="0.25">
      <c r="A9" s="103"/>
      <c r="B9" s="104"/>
      <c r="C9" s="105"/>
      <c r="D9" s="106"/>
      <c r="E9" s="109" t="s">
        <v>135</v>
      </c>
      <c r="F9" s="110" t="s">
        <v>136</v>
      </c>
    </row>
    <row r="10" spans="1:6" ht="51" x14ac:dyDescent="0.25">
      <c r="A10" s="103"/>
      <c r="B10" s="104"/>
      <c r="C10" s="105"/>
      <c r="D10" s="106"/>
      <c r="E10" s="109" t="s">
        <v>197</v>
      </c>
      <c r="F10" s="110" t="s">
        <v>279</v>
      </c>
    </row>
    <row r="11" spans="1:6" ht="25.5" x14ac:dyDescent="0.25">
      <c r="A11" s="103"/>
      <c r="B11" s="104"/>
      <c r="C11" s="105"/>
      <c r="D11" s="106"/>
      <c r="E11" s="109" t="s">
        <v>137</v>
      </c>
      <c r="F11" s="110" t="s">
        <v>138</v>
      </c>
    </row>
    <row r="12" spans="1:6" x14ac:dyDescent="0.25">
      <c r="A12" s="103"/>
      <c r="B12" s="104"/>
      <c r="C12" s="105"/>
      <c r="D12" s="106"/>
      <c r="E12" s="109" t="s">
        <v>139</v>
      </c>
      <c r="F12" s="110" t="s">
        <v>282</v>
      </c>
    </row>
    <row r="13" spans="1:6" ht="25.5" x14ac:dyDescent="0.25">
      <c r="A13" s="103"/>
      <c r="B13" s="104"/>
      <c r="C13" s="105"/>
      <c r="D13" s="106"/>
      <c r="E13" s="109" t="s">
        <v>140</v>
      </c>
      <c r="F13" s="110" t="s">
        <v>141</v>
      </c>
    </row>
    <row r="14" spans="1:6" ht="38.25" x14ac:dyDescent="0.25">
      <c r="A14" s="103"/>
      <c r="B14" s="104"/>
      <c r="C14" s="105"/>
      <c r="D14" s="106"/>
      <c r="E14" s="120" t="s">
        <v>142</v>
      </c>
      <c r="F14" s="172" t="s">
        <v>287</v>
      </c>
    </row>
    <row r="15" spans="1:6" ht="25.5" customHeight="1" x14ac:dyDescent="0.25">
      <c r="A15" s="103"/>
      <c r="B15" s="104"/>
      <c r="C15" s="105"/>
      <c r="D15" s="106"/>
      <c r="E15" s="107" t="s">
        <v>165</v>
      </c>
      <c r="F15" s="110" t="s">
        <v>281</v>
      </c>
    </row>
    <row r="16" spans="1:6" ht="30" customHeight="1" x14ac:dyDescent="0.25">
      <c r="A16" s="103"/>
      <c r="B16" s="104"/>
      <c r="C16" s="105"/>
      <c r="D16" s="106"/>
      <c r="E16" s="120" t="s">
        <v>143</v>
      </c>
      <c r="F16" s="110" t="s">
        <v>144</v>
      </c>
    </row>
    <row r="17" spans="1:6" ht="51.75" thickBot="1" x14ac:dyDescent="0.3">
      <c r="A17" s="103"/>
      <c r="B17" s="104"/>
      <c r="C17" s="111"/>
      <c r="D17" s="112"/>
      <c r="E17" s="115" t="s">
        <v>145</v>
      </c>
      <c r="F17" s="116" t="s">
        <v>290</v>
      </c>
    </row>
    <row r="18" spans="1:6" ht="24" customHeight="1" x14ac:dyDescent="0.25">
      <c r="A18" s="103"/>
      <c r="B18" s="104"/>
      <c r="C18" s="117" t="s">
        <v>199</v>
      </c>
      <c r="D18" s="292" t="s">
        <v>146</v>
      </c>
      <c r="E18" s="101" t="s">
        <v>147</v>
      </c>
      <c r="F18" s="118" t="s">
        <v>148</v>
      </c>
    </row>
    <row r="19" spans="1:6" ht="38.25" customHeight="1" x14ac:dyDescent="0.25">
      <c r="A19" s="103"/>
      <c r="B19" s="104"/>
      <c r="C19" s="105"/>
      <c r="D19" s="293"/>
      <c r="E19" s="109" t="s">
        <v>149</v>
      </c>
      <c r="F19" s="119" t="s">
        <v>195</v>
      </c>
    </row>
    <row r="20" spans="1:6" ht="56.25" customHeight="1" x14ac:dyDescent="0.25">
      <c r="A20" s="103"/>
      <c r="B20" s="104"/>
      <c r="C20" s="105"/>
      <c r="D20" s="293"/>
      <c r="E20" s="120" t="s">
        <v>150</v>
      </c>
      <c r="F20" s="121" t="s">
        <v>151</v>
      </c>
    </row>
    <row r="21" spans="1:6" ht="3" customHeight="1" x14ac:dyDescent="0.25">
      <c r="A21" s="103"/>
      <c r="B21" s="104"/>
      <c r="C21" s="105"/>
      <c r="D21" s="122"/>
      <c r="E21" s="109"/>
      <c r="F21" s="108"/>
    </row>
    <row r="22" spans="1:6" ht="25.5" x14ac:dyDescent="0.25">
      <c r="A22" s="123"/>
      <c r="B22" s="104"/>
      <c r="C22" s="105"/>
      <c r="D22" s="294" t="s">
        <v>152</v>
      </c>
      <c r="E22" s="124" t="s">
        <v>164</v>
      </c>
      <c r="F22" s="125" t="s">
        <v>294</v>
      </c>
    </row>
    <row r="23" spans="1:6" x14ac:dyDescent="0.25">
      <c r="A23" s="103"/>
      <c r="B23" s="104"/>
      <c r="C23" s="105"/>
      <c r="D23" s="294"/>
      <c r="E23" s="126" t="s">
        <v>153</v>
      </c>
      <c r="F23" s="108" t="s">
        <v>154</v>
      </c>
    </row>
    <row r="24" spans="1:6" ht="42.75" customHeight="1" thickBot="1" x14ac:dyDescent="0.3">
      <c r="A24" s="103"/>
      <c r="B24" s="104"/>
      <c r="C24" s="111"/>
      <c r="D24" s="295"/>
      <c r="E24" s="127" t="s">
        <v>155</v>
      </c>
      <c r="F24" s="128" t="s">
        <v>144</v>
      </c>
    </row>
    <row r="25" spans="1:6" ht="38.25" x14ac:dyDescent="0.25">
      <c r="A25" s="103"/>
      <c r="B25" s="104"/>
      <c r="C25" s="289" t="s">
        <v>200</v>
      </c>
      <c r="D25" s="290"/>
      <c r="E25" s="101" t="s">
        <v>156</v>
      </c>
      <c r="F25" s="129" t="s">
        <v>300</v>
      </c>
    </row>
    <row r="26" spans="1:6" ht="25.5" x14ac:dyDescent="0.25">
      <c r="A26" s="103"/>
      <c r="B26" s="104"/>
      <c r="C26" s="296"/>
      <c r="D26" s="297"/>
      <c r="E26" s="107" t="s">
        <v>157</v>
      </c>
      <c r="F26" s="130" t="s">
        <v>161</v>
      </c>
    </row>
    <row r="27" spans="1:6" ht="25.5" x14ac:dyDescent="0.25">
      <c r="A27" s="103"/>
      <c r="B27" s="104"/>
      <c r="C27" s="296"/>
      <c r="D27" s="297"/>
      <c r="E27" s="107" t="s">
        <v>163</v>
      </c>
      <c r="F27" s="130" t="s">
        <v>304</v>
      </c>
    </row>
    <row r="28" spans="1:6" ht="19.5" customHeight="1" thickBot="1" x14ac:dyDescent="0.3">
      <c r="A28" s="131"/>
      <c r="B28" s="132"/>
      <c r="C28" s="285"/>
      <c r="D28" s="286"/>
      <c r="E28" s="204"/>
      <c r="F28" s="133"/>
    </row>
    <row r="29" spans="1:6" x14ac:dyDescent="0.25">
      <c r="A29" s="134" t="s">
        <v>158</v>
      </c>
      <c r="B29" s="135"/>
      <c r="C29" s="136"/>
      <c r="D29" s="136"/>
      <c r="E29" s="136"/>
      <c r="F29" s="136"/>
    </row>
    <row r="30" spans="1:6" x14ac:dyDescent="0.25">
      <c r="A30" s="137" t="s">
        <v>159</v>
      </c>
      <c r="B30" s="138"/>
      <c r="C30" s="139"/>
      <c r="D30" s="139"/>
      <c r="E30" s="139"/>
      <c r="F30" s="139"/>
    </row>
    <row r="31" spans="1:6" x14ac:dyDescent="0.25">
      <c r="A31" s="140"/>
      <c r="B31" s="141"/>
      <c r="C31" s="142"/>
      <c r="D31" s="142"/>
      <c r="E31" s="142"/>
      <c r="F31" s="142"/>
    </row>
    <row r="32" spans="1:6" x14ac:dyDescent="0.25">
      <c r="A32" s="141"/>
      <c r="B32" s="141"/>
      <c r="C32" s="142"/>
      <c r="D32" s="142"/>
      <c r="E32" s="142"/>
      <c r="F32" s="142"/>
    </row>
    <row r="33" spans="1:2" x14ac:dyDescent="0.25">
      <c r="A33" s="143"/>
    </row>
    <row r="34" spans="1:2" x14ac:dyDescent="0.25">
      <c r="B34" s="144"/>
    </row>
  </sheetData>
  <sheetProtection formatCells="0" formatColumns="0" formatRows="0" insertColumns="0" insertRows="0" insertHyperlinks="0"/>
  <mergeCells count="10">
    <mergeCell ref="C28:D28"/>
    <mergeCell ref="A1:F1"/>
    <mergeCell ref="C3:D3"/>
    <mergeCell ref="C8:D8"/>
    <mergeCell ref="D18:D20"/>
    <mergeCell ref="D22:D24"/>
    <mergeCell ref="C25:D25"/>
    <mergeCell ref="C27:D27"/>
    <mergeCell ref="C26:D26"/>
    <mergeCell ref="C2:D2"/>
  </mergeCells>
  <pageMargins left="0.25" right="0.25" top="0.63368055555555558" bottom="0.39930555555555558" header="0.3" footer="0.3"/>
  <pageSetup paperSize="5" scale="97" orientation="portrait" horizontalDpi="4294967295" r:id="rId1"/>
  <headerFooter>
    <oddHeader>&amp;L&amp;G</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36"/>
  <sheetViews>
    <sheetView view="pageLayout" zoomScale="120" zoomScaleNormal="110" zoomScalePageLayoutView="120" workbookViewId="0">
      <selection activeCell="K7" sqref="K7"/>
    </sheetView>
  </sheetViews>
  <sheetFormatPr defaultColWidth="9.140625" defaultRowHeight="12.75" x14ac:dyDescent="0.2"/>
  <cols>
    <col min="1" max="1" width="11.42578125" style="12" customWidth="1"/>
    <col min="2" max="2" width="2.140625" style="9" customWidth="1"/>
    <col min="3" max="3" width="2.140625" style="7" customWidth="1"/>
    <col min="4" max="4" width="37.140625" style="7" customWidth="1"/>
    <col min="5" max="5" width="6.85546875" style="7" customWidth="1"/>
    <col min="6" max="6" width="7.140625" style="7" customWidth="1"/>
    <col min="7" max="7" width="24.28515625" style="7" customWidth="1"/>
    <col min="8" max="8" width="3" style="7" hidden="1" customWidth="1"/>
    <col min="9" max="9" width="12.5703125" style="7" customWidth="1"/>
    <col min="10" max="10" width="2.5703125" style="7" customWidth="1"/>
    <col min="11" max="13" width="9.140625" style="7"/>
    <col min="14" max="14" width="10.28515625" style="7" customWidth="1"/>
    <col min="15" max="16384" width="9.140625" style="7"/>
  </cols>
  <sheetData>
    <row r="1" spans="1:13" ht="15" customHeight="1" x14ac:dyDescent="0.25">
      <c r="A1" s="314"/>
      <c r="B1" s="315"/>
      <c r="C1" s="315"/>
      <c r="D1" s="315"/>
      <c r="E1" s="60"/>
      <c r="F1" s="39"/>
      <c r="G1" s="39"/>
      <c r="H1" s="44"/>
      <c r="I1" s="45"/>
      <c r="J1" s="39"/>
      <c r="K1" s="38"/>
    </row>
    <row r="2" spans="1:13" ht="15" x14ac:dyDescent="0.25">
      <c r="A2" s="46" t="s">
        <v>35</v>
      </c>
      <c r="B2" s="316"/>
      <c r="C2" s="317"/>
      <c r="D2" s="317"/>
      <c r="E2" s="303" t="s">
        <v>54</v>
      </c>
      <c r="F2" s="284"/>
      <c r="G2" s="257"/>
      <c r="H2" s="38"/>
      <c r="I2" s="38"/>
      <c r="J2" s="38"/>
      <c r="K2" s="38"/>
    </row>
    <row r="3" spans="1:13" ht="15" x14ac:dyDescent="0.25">
      <c r="A3" s="46" t="s">
        <v>36</v>
      </c>
      <c r="B3" s="320"/>
      <c r="C3" s="320"/>
      <c r="D3" s="320"/>
      <c r="E3" s="318" t="s">
        <v>55</v>
      </c>
      <c r="F3" s="319"/>
      <c r="G3" s="197"/>
      <c r="H3" s="47"/>
      <c r="I3" s="47"/>
      <c r="J3" s="48"/>
      <c r="K3" s="86"/>
    </row>
    <row r="4" spans="1:13" ht="15" x14ac:dyDescent="0.25">
      <c r="A4" s="46" t="s">
        <v>57</v>
      </c>
      <c r="B4" s="304"/>
      <c r="C4" s="305"/>
      <c r="D4" s="305"/>
      <c r="E4" s="47"/>
      <c r="F4" s="47"/>
      <c r="G4" s="47"/>
      <c r="H4" s="38"/>
      <c r="I4" s="38"/>
      <c r="J4" s="38"/>
      <c r="K4" s="38"/>
    </row>
    <row r="5" spans="1:13" ht="15" x14ac:dyDescent="0.25">
      <c r="A5" s="306"/>
      <c r="B5" s="307"/>
      <c r="C5" s="307"/>
      <c r="D5" s="307"/>
      <c r="E5" s="307"/>
      <c r="F5" s="307"/>
      <c r="G5" s="307"/>
      <c r="H5" s="38"/>
      <c r="I5" s="38"/>
      <c r="J5" s="38"/>
      <c r="K5" s="38"/>
    </row>
    <row r="6" spans="1:13" ht="12.75" customHeight="1" x14ac:dyDescent="0.25">
      <c r="A6" s="57" t="s">
        <v>3</v>
      </c>
      <c r="B6" s="321" t="s">
        <v>56</v>
      </c>
      <c r="C6" s="284"/>
      <c r="D6" s="284"/>
      <c r="E6" s="284"/>
      <c r="F6" s="284"/>
      <c r="G6" s="284"/>
      <c r="H6" s="38"/>
      <c r="I6" s="38"/>
      <c r="J6" s="38"/>
      <c r="K6" s="38"/>
    </row>
    <row r="7" spans="1:13" s="8" customFormat="1" ht="48" customHeight="1" x14ac:dyDescent="0.25">
      <c r="A7" s="219" t="s">
        <v>174</v>
      </c>
      <c r="B7" s="92" t="s">
        <v>29</v>
      </c>
      <c r="C7" s="312" t="s">
        <v>51</v>
      </c>
      <c r="D7" s="307"/>
      <c r="E7" s="307"/>
      <c r="F7" s="307"/>
      <c r="G7" s="307"/>
      <c r="H7" s="307"/>
      <c r="I7" s="51" t="s">
        <v>42</v>
      </c>
      <c r="J7" s="49"/>
      <c r="K7" s="49"/>
    </row>
    <row r="8" spans="1:13" s="12" customFormat="1" ht="11.25" customHeight="1" x14ac:dyDescent="0.25">
      <c r="A8" s="220" t="str">
        <f>IFERROR(A6,"SINGLE SOURCE")</f>
        <v>IFB</v>
      </c>
      <c r="B8" s="30">
        <v>1</v>
      </c>
      <c r="C8" s="10"/>
      <c r="D8" s="300" t="s">
        <v>305</v>
      </c>
      <c r="E8" s="313"/>
      <c r="F8" s="313"/>
      <c r="G8" s="313"/>
      <c r="H8" s="61"/>
      <c r="I8" s="62"/>
      <c r="J8" s="34"/>
      <c r="K8" s="37"/>
    </row>
    <row r="9" spans="1:13" s="12" customFormat="1" ht="11.25" customHeight="1" x14ac:dyDescent="0.25">
      <c r="A9" s="220" t="str">
        <f>IFERROR(A6,"SINGLE SOURCE")</f>
        <v>IFB</v>
      </c>
      <c r="B9" s="30">
        <v>1</v>
      </c>
      <c r="C9" s="10"/>
      <c r="D9" s="249" t="s">
        <v>33</v>
      </c>
      <c r="E9" s="250"/>
      <c r="F9" s="250"/>
      <c r="G9" s="250"/>
      <c r="H9" s="61"/>
      <c r="I9" s="62"/>
      <c r="J9" s="34"/>
    </row>
    <row r="10" spans="1:13" s="12" customFormat="1" ht="11.25" customHeight="1" x14ac:dyDescent="0.25">
      <c r="A10" s="220" t="str">
        <f>IFERROR(A6,"RFP")</f>
        <v>IFB</v>
      </c>
      <c r="B10" s="30">
        <v>1</v>
      </c>
      <c r="C10" s="10"/>
      <c r="D10" s="300" t="s">
        <v>268</v>
      </c>
      <c r="E10" s="284"/>
      <c r="F10" s="284"/>
      <c r="G10" s="252"/>
      <c r="H10" s="61"/>
      <c r="I10" s="62"/>
      <c r="J10" s="34"/>
      <c r="K10" s="37"/>
    </row>
    <row r="11" spans="1:13" ht="11.25" customHeight="1" x14ac:dyDescent="0.2">
      <c r="A11" s="171" t="str">
        <f>IF(A6="negotiated","-",IF(A6="sole source","-",IF(A6="single source","-",IF(A6="ifb","-",IF(A6="rfp","-",A6)))))</f>
        <v>-</v>
      </c>
      <c r="B11" s="32">
        <v>1</v>
      </c>
      <c r="C11" s="30"/>
      <c r="D11" s="25" t="s">
        <v>275</v>
      </c>
      <c r="E11" s="181"/>
      <c r="F11" s="181"/>
      <c r="G11" s="181"/>
      <c r="H11" s="88"/>
      <c r="I11" s="62"/>
      <c r="J11" s="88"/>
      <c r="K11" s="88"/>
      <c r="L11" s="148"/>
      <c r="M11" s="148"/>
    </row>
    <row r="12" spans="1:13" ht="11.25" customHeight="1" x14ac:dyDescent="0.2">
      <c r="A12" s="205" t="str">
        <f>IF(A6="piggyback","-",A6)</f>
        <v>IFB</v>
      </c>
      <c r="B12" s="206">
        <v>1</v>
      </c>
      <c r="C12" s="224"/>
      <c r="D12" s="248" t="s">
        <v>222</v>
      </c>
      <c r="E12" s="88"/>
      <c r="F12" s="88"/>
      <c r="G12" s="88"/>
      <c r="H12" s="88"/>
      <c r="I12" s="225"/>
      <c r="J12" s="88"/>
      <c r="K12" s="88"/>
      <c r="L12" s="148"/>
      <c r="M12" s="148"/>
    </row>
    <row r="13" spans="1:13" s="12" customFormat="1" ht="11.25" customHeight="1" x14ac:dyDescent="0.25">
      <c r="A13" s="220" t="str">
        <f>IF(A6="piggyback","-",IF(A6="single source","-",IF(A6="sole source","-",A6)))</f>
        <v>IFB</v>
      </c>
      <c r="B13" s="30">
        <v>2</v>
      </c>
      <c r="C13" s="10"/>
      <c r="D13" s="300" t="s">
        <v>263</v>
      </c>
      <c r="E13" s="284"/>
      <c r="F13" s="284"/>
      <c r="G13" s="284"/>
      <c r="H13" s="61"/>
      <c r="I13" s="62"/>
      <c r="J13" s="34"/>
      <c r="K13" s="37"/>
    </row>
    <row r="14" spans="1:13" ht="11.25" customHeight="1" x14ac:dyDescent="0.2">
      <c r="A14" s="205" t="str">
        <f>IF(A6="piggyback","-",A6)</f>
        <v>IFB</v>
      </c>
      <c r="B14" s="206">
        <v>2</v>
      </c>
      <c r="C14" s="224"/>
      <c r="D14" s="246" t="s">
        <v>223</v>
      </c>
      <c r="E14" s="88"/>
      <c r="F14" s="88"/>
      <c r="G14" s="88"/>
      <c r="H14" s="88"/>
      <c r="I14" s="225"/>
      <c r="J14" s="88"/>
      <c r="K14" s="88"/>
      <c r="L14" s="148"/>
      <c r="M14" s="148"/>
    </row>
    <row r="15" spans="1:13" s="12" customFormat="1" ht="11.25" customHeight="1" x14ac:dyDescent="0.25">
      <c r="A15" s="220" t="str">
        <f>IFERROR(A6,"RFP")</f>
        <v>IFB</v>
      </c>
      <c r="B15" s="30">
        <v>3</v>
      </c>
      <c r="C15" s="10"/>
      <c r="D15" s="259" t="s">
        <v>34</v>
      </c>
      <c r="E15" s="256"/>
      <c r="F15" s="250"/>
      <c r="G15" s="250"/>
      <c r="H15" s="61"/>
      <c r="I15" s="62"/>
      <c r="J15" s="34"/>
      <c r="K15" s="37"/>
    </row>
    <row r="16" spans="1:13" s="12" customFormat="1" ht="11.25" customHeight="1" x14ac:dyDescent="0.25">
      <c r="A16" s="220" t="str">
        <f>IFERROR(A6,"RFP")</f>
        <v>IFB</v>
      </c>
      <c r="B16" s="30">
        <v>3</v>
      </c>
      <c r="C16" s="10"/>
      <c r="D16" s="249" t="s">
        <v>264</v>
      </c>
      <c r="E16" s="250"/>
      <c r="F16" s="250"/>
      <c r="G16" s="250"/>
      <c r="H16" s="61"/>
      <c r="I16" s="62"/>
      <c r="J16" s="34"/>
      <c r="K16" s="37"/>
    </row>
    <row r="17" spans="1:13" s="12" customFormat="1" ht="11.25" customHeight="1" x14ac:dyDescent="0.25">
      <c r="A17" s="90" t="str">
        <f>IFERROR(A6,"rfp")</f>
        <v>IFB</v>
      </c>
      <c r="B17" s="30">
        <v>3</v>
      </c>
      <c r="C17" s="10"/>
      <c r="D17" s="222" t="s">
        <v>265</v>
      </c>
      <c r="E17" s="207"/>
      <c r="F17" s="207"/>
      <c r="G17" s="207"/>
      <c r="H17" s="61"/>
      <c r="I17" s="62"/>
      <c r="J17" s="208"/>
      <c r="K17" s="37"/>
    </row>
    <row r="18" spans="1:13" s="12" customFormat="1" ht="11.25" customHeight="1" x14ac:dyDescent="0.25">
      <c r="A18" s="220" t="str">
        <f>IFERROR(A6,"RFP")</f>
        <v>IFB</v>
      </c>
      <c r="B18" s="30">
        <v>3</v>
      </c>
      <c r="C18" s="10"/>
      <c r="D18" s="312" t="s">
        <v>167</v>
      </c>
      <c r="E18" s="307"/>
      <c r="F18" s="307"/>
      <c r="G18" s="307"/>
      <c r="H18" s="61"/>
      <c r="I18" s="62"/>
      <c r="J18" s="34"/>
      <c r="K18" s="37"/>
    </row>
    <row r="19" spans="1:13" s="12" customFormat="1" ht="11.25" customHeight="1" x14ac:dyDescent="0.25">
      <c r="A19" s="220" t="str">
        <f>IF(A6="piggyback","-",A6)</f>
        <v>IFB</v>
      </c>
      <c r="B19" s="32">
        <v>3</v>
      </c>
      <c r="C19" s="13"/>
      <c r="D19" s="300" t="s">
        <v>211</v>
      </c>
      <c r="E19" s="284"/>
      <c r="F19" s="284"/>
      <c r="G19" s="173"/>
      <c r="H19" s="61"/>
      <c r="I19" s="62"/>
      <c r="J19" s="34"/>
      <c r="K19" s="37"/>
    </row>
    <row r="20" spans="1:13" s="12" customFormat="1" ht="11.25" customHeight="1" x14ac:dyDescent="0.25">
      <c r="A20" s="220" t="str">
        <f>IF(A6="piggyback","-",A6)</f>
        <v>IFB</v>
      </c>
      <c r="B20" s="30">
        <v>3</v>
      </c>
      <c r="C20" s="10"/>
      <c r="D20" s="249" t="s">
        <v>212</v>
      </c>
      <c r="E20" s="250"/>
      <c r="F20" s="250"/>
      <c r="G20" s="250"/>
      <c r="H20" s="61"/>
      <c r="I20" s="62"/>
      <c r="J20" s="34"/>
      <c r="K20" s="37"/>
    </row>
    <row r="21" spans="1:13" s="12" customFormat="1" ht="11.25" customHeight="1" x14ac:dyDescent="0.25">
      <c r="A21" s="220" t="str">
        <f>IF(A6="piggyback","-",A6)</f>
        <v>IFB</v>
      </c>
      <c r="B21" s="30">
        <v>3</v>
      </c>
      <c r="C21" s="10"/>
      <c r="D21" s="251" t="s">
        <v>213</v>
      </c>
      <c r="E21" s="250"/>
      <c r="F21" s="250"/>
      <c r="G21" s="250"/>
      <c r="H21" s="61"/>
      <c r="I21" s="62"/>
      <c r="J21" s="34"/>
      <c r="K21" s="37"/>
    </row>
    <row r="22" spans="1:13" s="12" customFormat="1" ht="11.25" customHeight="1" x14ac:dyDescent="0.25">
      <c r="A22" s="220" t="str">
        <f>IF(A6="piggyback","-",A6)</f>
        <v>IFB</v>
      </c>
      <c r="B22" s="30">
        <v>3</v>
      </c>
      <c r="C22" s="10"/>
      <c r="D22" s="249" t="s">
        <v>214</v>
      </c>
      <c r="E22" s="250"/>
      <c r="F22" s="250"/>
      <c r="G22" s="250"/>
      <c r="H22" s="61"/>
      <c r="I22" s="62"/>
      <c r="J22" s="34"/>
      <c r="K22" s="37"/>
    </row>
    <row r="23" spans="1:13" s="12" customFormat="1" ht="11.25" customHeight="1" x14ac:dyDescent="0.25">
      <c r="A23" s="220" t="str">
        <f>IF(A6="piggyback","-",A6)</f>
        <v>IFB</v>
      </c>
      <c r="B23" s="30">
        <v>3</v>
      </c>
      <c r="C23" s="10"/>
      <c r="D23" s="251" t="s">
        <v>215</v>
      </c>
      <c r="E23" s="250"/>
      <c r="F23" s="250"/>
      <c r="G23" s="250"/>
      <c r="H23" s="61"/>
      <c r="I23" s="62"/>
      <c r="J23" s="34"/>
      <c r="K23" s="37"/>
    </row>
    <row r="24" spans="1:13" s="12" customFormat="1" ht="11.25" customHeight="1" x14ac:dyDescent="0.25">
      <c r="A24" s="220" t="str">
        <f>IF(A6="piggyback","-",IF(A6="single source","-",IF(A6="sole source","-",IF(A6="negotiated","-",A6))))</f>
        <v>IFB</v>
      </c>
      <c r="B24" s="30">
        <v>3</v>
      </c>
      <c r="C24" s="10"/>
      <c r="D24" s="300" t="s">
        <v>306</v>
      </c>
      <c r="E24" s="308"/>
      <c r="F24" s="308"/>
      <c r="G24" s="308"/>
      <c r="H24" s="61"/>
      <c r="I24" s="62"/>
      <c r="J24" s="34"/>
      <c r="K24" s="37"/>
    </row>
    <row r="25" spans="1:13" ht="11.25" customHeight="1" x14ac:dyDescent="0.2">
      <c r="A25" s="220" t="str">
        <f>IF(A6="ifb","-",IF(A6="rfp","-",IF(A6="single source","-",IF(A6="sole source","-",IF(A6="piggyback","-",A6)))))</f>
        <v>-</v>
      </c>
      <c r="B25" s="89">
        <v>3</v>
      </c>
      <c r="C25" s="74"/>
      <c r="D25" s="309" t="s">
        <v>266</v>
      </c>
      <c r="E25" s="310"/>
      <c r="F25" s="310"/>
      <c r="G25" s="310"/>
      <c r="H25" s="38"/>
      <c r="I25" s="62"/>
      <c r="J25" s="38"/>
      <c r="K25" s="38"/>
    </row>
    <row r="26" spans="1:13" ht="22.5" customHeight="1" x14ac:dyDescent="0.25">
      <c r="A26" s="221" t="str">
        <f>IF(A6="piggyback","-",IF(A6="sole source","-",IF(A6="ifb","-",IF(A6="rfp","-",IF(A6="negotiated","-",A6)))))</f>
        <v>-</v>
      </c>
      <c r="B26" s="175">
        <v>3</v>
      </c>
      <c r="C26" s="175"/>
      <c r="D26" s="301" t="s">
        <v>171</v>
      </c>
      <c r="E26" s="302"/>
      <c r="F26" s="302"/>
      <c r="G26" s="302"/>
      <c r="H26" s="81"/>
      <c r="I26" s="62"/>
      <c r="J26" s="81"/>
      <c r="K26" s="81"/>
      <c r="L26" s="148"/>
      <c r="M26" s="148"/>
    </row>
    <row r="27" spans="1:13" ht="11.25" customHeight="1" x14ac:dyDescent="0.25">
      <c r="A27" s="220" t="str">
        <f>IF(A6="single source","-",IF(A6="ifb","-",IF(A6="rfp","-",IF(A6="negotiated","-",IF(A6="piggyback","-",A6)))))</f>
        <v>-</v>
      </c>
      <c r="B27" s="30">
        <v>3</v>
      </c>
      <c r="C27" s="30"/>
      <c r="D27" s="253" t="s">
        <v>166</v>
      </c>
      <c r="E27" s="253"/>
      <c r="F27" s="253"/>
      <c r="G27" s="253"/>
      <c r="H27" s="81"/>
      <c r="I27" s="62"/>
      <c r="J27" s="81"/>
      <c r="K27" s="81"/>
      <c r="L27" s="148"/>
      <c r="M27" s="148"/>
    </row>
    <row r="28" spans="1:13" ht="11.25" customHeight="1" x14ac:dyDescent="0.25">
      <c r="A28" s="205" t="str">
        <f>IF(A6="piggyback","-",IF(A6="sole source","-",A6))</f>
        <v>IFB</v>
      </c>
      <c r="B28" s="206">
        <v>3</v>
      </c>
      <c r="C28" s="239"/>
      <c r="D28" s="311" t="s">
        <v>250</v>
      </c>
      <c r="E28" s="284"/>
      <c r="F28" s="284"/>
      <c r="G28" s="284"/>
      <c r="H28" s="238"/>
      <c r="I28" s="225"/>
      <c r="J28" s="238"/>
      <c r="K28" s="238"/>
      <c r="L28" s="237"/>
      <c r="M28" s="237"/>
    </row>
    <row r="29" spans="1:13" ht="11.25" customHeight="1" x14ac:dyDescent="0.2">
      <c r="A29" s="171" t="str">
        <f>IF(A6="piggyback","-",IF(A6="negotiated","-",IF(A6="ifb","-",IF(A6="single source","-",IF(A6="sole source","-",A6)))))</f>
        <v>-</v>
      </c>
      <c r="B29" s="168">
        <v>4</v>
      </c>
      <c r="C29" s="30"/>
      <c r="D29" s="181" t="s">
        <v>276</v>
      </c>
      <c r="E29" s="181"/>
      <c r="F29" s="181"/>
      <c r="G29" s="181"/>
      <c r="H29" s="88"/>
      <c r="I29" s="62"/>
      <c r="J29" s="88"/>
      <c r="K29" s="88"/>
      <c r="L29" s="148"/>
      <c r="M29" s="148"/>
    </row>
    <row r="30" spans="1:13" ht="11.25" customHeight="1" x14ac:dyDescent="0.2">
      <c r="A30" s="90" t="str">
        <f>IF(A6="negotiated","-",IF(A6="single source","-",IF(A6="sole source","-",IF(A6="ifb","-",IF(A6="piggyback","-",A6)))))</f>
        <v>-</v>
      </c>
      <c r="B30" s="32">
        <v>4</v>
      </c>
      <c r="C30" s="30"/>
      <c r="D30" s="181" t="s">
        <v>267</v>
      </c>
      <c r="E30" s="181"/>
      <c r="F30" s="181"/>
      <c r="G30" s="181"/>
      <c r="H30" s="88"/>
      <c r="I30" s="62"/>
      <c r="J30" s="88"/>
      <c r="K30" s="88"/>
      <c r="L30" s="148"/>
      <c r="M30" s="148"/>
    </row>
    <row r="31" spans="1:13" ht="11.25" customHeight="1" x14ac:dyDescent="0.25">
      <c r="A31" s="205" t="str">
        <f>IF(A6="piggyback","-",IF(A6="negotiated","-",IF(A6="ifb","-",A6)))</f>
        <v>-</v>
      </c>
      <c r="B31" s="206">
        <v>4</v>
      </c>
      <c r="C31" s="183"/>
      <c r="D31" s="300" t="s">
        <v>180</v>
      </c>
      <c r="E31" s="284"/>
      <c r="F31" s="147"/>
      <c r="G31" s="147"/>
      <c r="H31" s="88"/>
      <c r="I31" s="62"/>
      <c r="J31" s="88"/>
      <c r="K31" s="88"/>
      <c r="L31" s="148"/>
      <c r="M31" s="148"/>
    </row>
    <row r="32" spans="1:13" ht="11.25" customHeight="1" x14ac:dyDescent="0.2">
      <c r="A32" s="205" t="str">
        <f>IFERROR(A6,"single source")</f>
        <v>IFB</v>
      </c>
      <c r="B32" s="206">
        <v>5</v>
      </c>
      <c r="C32" s="224"/>
      <c r="D32" s="223" t="s">
        <v>269</v>
      </c>
      <c r="E32" s="88"/>
      <c r="F32" s="88"/>
      <c r="G32" s="88"/>
      <c r="H32" s="88"/>
      <c r="I32" s="225"/>
      <c r="J32" s="88"/>
      <c r="K32" s="88"/>
      <c r="L32" s="148"/>
      <c r="M32" s="148"/>
    </row>
    <row r="33" spans="1:13" x14ac:dyDescent="0.2">
      <c r="A33" s="148"/>
      <c r="B33" s="148"/>
      <c r="C33" s="148"/>
      <c r="D33" s="148"/>
      <c r="E33" s="148"/>
      <c r="F33" s="148"/>
      <c r="G33" s="148"/>
      <c r="H33" s="148"/>
      <c r="I33" s="148"/>
    </row>
    <row r="34" spans="1:13" x14ac:dyDescent="0.2">
      <c r="A34" s="25"/>
      <c r="B34" s="151"/>
      <c r="C34" s="148"/>
      <c r="D34" s="148"/>
      <c r="E34" s="148"/>
      <c r="F34" s="148"/>
      <c r="G34" s="148"/>
      <c r="H34" s="148"/>
      <c r="I34" s="148"/>
      <c r="J34" s="148"/>
      <c r="K34" s="148"/>
      <c r="L34" s="148"/>
      <c r="M34" s="148"/>
    </row>
    <row r="35" spans="1:13" x14ac:dyDescent="0.2">
      <c r="A35" s="25"/>
      <c r="B35" s="151"/>
      <c r="C35" s="148"/>
      <c r="D35" s="148"/>
      <c r="E35" s="148"/>
      <c r="F35" s="148"/>
      <c r="G35" s="148"/>
      <c r="H35" s="148"/>
      <c r="I35" s="148"/>
      <c r="J35" s="148"/>
      <c r="K35" s="148"/>
      <c r="L35" s="148"/>
      <c r="M35" s="148"/>
    </row>
    <row r="36" spans="1:13" x14ac:dyDescent="0.2">
      <c r="A36" s="25"/>
      <c r="B36" s="151"/>
      <c r="C36" s="148"/>
      <c r="D36" s="148"/>
      <c r="E36" s="148"/>
      <c r="F36" s="148"/>
      <c r="G36" s="148"/>
      <c r="H36" s="148"/>
      <c r="I36" s="148"/>
      <c r="J36" s="148"/>
      <c r="K36" s="148"/>
      <c r="L36" s="148"/>
      <c r="M36" s="148"/>
    </row>
  </sheetData>
  <sheetProtection insertColumns="0" insertRows="0" insertHyperlinks="0" deleteColumns="0" deleteRows="0"/>
  <dataConsolidate/>
  <mergeCells count="19">
    <mergeCell ref="A1:D1"/>
    <mergeCell ref="B2:D2"/>
    <mergeCell ref="E3:F3"/>
    <mergeCell ref="B3:D3"/>
    <mergeCell ref="B6:G6"/>
    <mergeCell ref="D31:E31"/>
    <mergeCell ref="D13:G13"/>
    <mergeCell ref="D26:G26"/>
    <mergeCell ref="E2:F2"/>
    <mergeCell ref="B4:D4"/>
    <mergeCell ref="A5:G5"/>
    <mergeCell ref="D24:G24"/>
    <mergeCell ref="D19:F19"/>
    <mergeCell ref="D25:G25"/>
    <mergeCell ref="D28:G28"/>
    <mergeCell ref="C7:H7"/>
    <mergeCell ref="D18:G18"/>
    <mergeCell ref="D8:G8"/>
    <mergeCell ref="D10:F10"/>
  </mergeCells>
  <dataValidations disablePrompts="1" count="1">
    <dataValidation showInputMessage="1" showErrorMessage="1" sqref="E1" xr:uid="{00000000-0002-0000-0300-000000000000}"/>
  </dataValidations>
  <printOptions gridLines="1"/>
  <pageMargins left="0.25" right="0.25" top="0.75" bottom="0.75" header="0.3" footer="0.3"/>
  <pageSetup orientation="landscape" horizontalDpi="4294967295" r:id="rId1"/>
  <headerFooter>
    <oddHeader>&amp;C
&amp;G</oddHeader>
    <oddFooter>&amp;L&amp;F&amp;C&amp;A&amp;Rrev: 10/22/13</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1000000}">
          <x14:formula1>
            <xm:f>misc!$A$6:$A$11</xm:f>
          </x14:formula1>
          <xm:sqref>A6</xm:sqref>
        </x14:dataValidation>
        <x14:dataValidation type="list" allowBlank="1" showInputMessage="1" showErrorMessage="1" xr:uid="{00000000-0002-0000-0300-000002000000}">
          <x14:formula1>
            <xm:f>misc!$A$1:$A$3</xm:f>
          </x14:formula1>
          <xm:sqref>I8:I31 I32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N36"/>
  <sheetViews>
    <sheetView zoomScale="120" zoomScaleNormal="120" zoomScalePageLayoutView="130" workbookViewId="0">
      <selection activeCell="G36" sqref="G36"/>
    </sheetView>
  </sheetViews>
  <sheetFormatPr defaultRowHeight="15" x14ac:dyDescent="0.25"/>
  <cols>
    <col min="1" max="1" width="11.42578125" style="2" customWidth="1"/>
    <col min="2" max="2" width="2.140625" style="2" customWidth="1"/>
    <col min="3" max="3" width="2.140625" customWidth="1"/>
    <col min="4" max="4" width="37.140625" customWidth="1"/>
    <col min="5" max="5" width="6.85546875" style="2" customWidth="1"/>
    <col min="6" max="6" width="7.140625" customWidth="1"/>
    <col min="7" max="7" width="24.28515625" customWidth="1"/>
    <col min="8" max="8" width="18.140625" hidden="1" customWidth="1"/>
    <col min="9" max="9" width="9.42578125" customWidth="1"/>
  </cols>
  <sheetData>
    <row r="1" spans="1:14" s="2" customFormat="1" ht="15" customHeight="1" x14ac:dyDescent="0.25">
      <c r="A1" s="284"/>
      <c r="B1" s="284"/>
      <c r="C1" s="284"/>
      <c r="D1" s="284"/>
      <c r="E1" s="64"/>
      <c r="H1" s="16"/>
    </row>
    <row r="2" spans="1:14" s="2" customFormat="1" x14ac:dyDescent="0.25">
      <c r="A2" s="36" t="str">
        <f>'Pre-Procurement'!A2:F2</f>
        <v>PR/Award #:</v>
      </c>
      <c r="B2" s="316" t="str">
        <f>IF(ISBLANK('Pre-Procurement'!B2),"",'Pre-Procurement'!B2)</f>
        <v/>
      </c>
      <c r="C2" s="316"/>
      <c r="D2" s="316"/>
      <c r="E2" s="326" t="str">
        <f>'Pre-Procurement'!E2:F2</f>
        <v>Bid Open Date:</v>
      </c>
      <c r="F2" s="284"/>
      <c r="G2" s="198" t="str">
        <f>IF(ISBLANK('Pre-Procurement'!G2),"",'Pre-Procurement'!G2)</f>
        <v/>
      </c>
    </row>
    <row r="3" spans="1:14" s="2" customFormat="1" x14ac:dyDescent="0.25">
      <c r="A3" s="36" t="str">
        <f>'Pre-Procurement'!A3:C3</f>
        <v>Group #:</v>
      </c>
      <c r="B3" s="320" t="str">
        <f>IF(ISBLANK('Pre-Procurement'!B3),"",'Pre-Procurement'!B3)</f>
        <v/>
      </c>
      <c r="C3" s="320"/>
      <c r="D3" s="320"/>
      <c r="E3" s="319" t="s">
        <v>50</v>
      </c>
      <c r="F3" s="319"/>
      <c r="G3" s="182" t="str">
        <f>IF(ISBLANK('Pre-Procurement'!G3),"",'Pre-Procurement'!G3)</f>
        <v/>
      </c>
    </row>
    <row r="4" spans="1:14" s="2" customFormat="1" ht="15" customHeight="1" x14ac:dyDescent="0.25">
      <c r="A4" s="36" t="str">
        <f>'Pre-Procurement'!A4:G4</f>
        <v xml:space="preserve">Project Lead: </v>
      </c>
      <c r="B4" s="327" t="str">
        <f>IF(ISBLANK('Pre-Procurement'!B4),"",'Pre-Procurement'!B4)</f>
        <v/>
      </c>
      <c r="C4" s="328"/>
      <c r="D4" s="328"/>
      <c r="E4" s="35"/>
      <c r="F4" s="35"/>
      <c r="G4" s="209"/>
      <c r="H4" s="210"/>
      <c r="I4" s="211"/>
      <c r="J4" s="211"/>
    </row>
    <row r="5" spans="1:14" s="2" customFormat="1" ht="15" customHeight="1" x14ac:dyDescent="0.25">
      <c r="A5" s="26"/>
      <c r="B5" s="27"/>
      <c r="C5" s="27"/>
      <c r="D5" s="27"/>
      <c r="E5" s="24"/>
      <c r="F5" s="24"/>
      <c r="G5" s="212"/>
      <c r="I5" s="12"/>
      <c r="J5" s="12"/>
    </row>
    <row r="6" spans="1:14" s="2" customFormat="1" ht="12.75" customHeight="1" x14ac:dyDescent="0.25">
      <c r="A6" s="59" t="str">
        <f>'Pre-Procurement'!A6</f>
        <v>IFB</v>
      </c>
      <c r="B6" s="329" t="s">
        <v>56</v>
      </c>
      <c r="C6" s="330"/>
      <c r="D6" s="330"/>
      <c r="E6" s="330"/>
      <c r="F6" s="20"/>
      <c r="G6" s="20"/>
      <c r="I6" s="12"/>
      <c r="J6" s="12"/>
    </row>
    <row r="7" spans="1:14" s="2" customFormat="1" ht="48.75" customHeight="1" x14ac:dyDescent="0.25">
      <c r="A7" s="186" t="s">
        <v>174</v>
      </c>
      <c r="B7" s="15" t="s">
        <v>29</v>
      </c>
      <c r="C7" s="312" t="s">
        <v>51</v>
      </c>
      <c r="D7" s="284"/>
      <c r="E7" s="284"/>
      <c r="F7" s="284"/>
      <c r="G7" s="284"/>
      <c r="H7" s="12"/>
      <c r="I7" s="17" t="s">
        <v>42</v>
      </c>
      <c r="J7" s="12"/>
    </row>
    <row r="8" spans="1:14" s="2" customFormat="1" ht="11.25" customHeight="1" x14ac:dyDescent="0.25">
      <c r="A8" s="230" t="str">
        <f>IFERROR(A6,"ifb")</f>
        <v>IFB</v>
      </c>
      <c r="B8" s="227">
        <v>1</v>
      </c>
      <c r="C8" s="14"/>
      <c r="D8" s="254" t="s">
        <v>277</v>
      </c>
      <c r="E8" s="255"/>
      <c r="F8" s="255"/>
      <c r="G8" s="255"/>
      <c r="H8" s="12"/>
      <c r="I8" s="63"/>
      <c r="J8" s="12"/>
    </row>
    <row r="9" spans="1:14" s="2" customFormat="1" ht="11.25" customHeight="1" x14ac:dyDescent="0.25">
      <c r="A9" s="202" t="str">
        <f>IF(Operational!A6="negotiated","-",IF(Operational!A6="piggyback","-",IF(Operational!A6="sole source","-",IF(Operational!A6="single source","-",Operational!A6))))</f>
        <v>IFB</v>
      </c>
      <c r="B9" s="31">
        <v>1</v>
      </c>
      <c r="C9" s="10"/>
      <c r="D9" s="235" t="s">
        <v>278</v>
      </c>
      <c r="E9" s="263"/>
      <c r="F9" s="264"/>
      <c r="G9" s="248"/>
      <c r="H9" s="82"/>
      <c r="I9" s="62"/>
      <c r="J9" s="67"/>
      <c r="K9" s="67"/>
      <c r="L9" s="67"/>
    </row>
    <row r="10" spans="1:14" s="2" customFormat="1" ht="11.25" customHeight="1" x14ac:dyDescent="0.25">
      <c r="A10" s="230" t="str">
        <f>IFERROR(A6,"ifb")</f>
        <v>IFB</v>
      </c>
      <c r="B10" s="227">
        <v>2</v>
      </c>
      <c r="C10" s="14"/>
      <c r="D10" s="311" t="s">
        <v>270</v>
      </c>
      <c r="E10" s="322"/>
      <c r="F10" s="255"/>
      <c r="G10" s="255"/>
      <c r="H10" s="12"/>
      <c r="I10" s="63"/>
      <c r="J10" s="12"/>
    </row>
    <row r="11" spans="1:14" ht="11.25" customHeight="1" x14ac:dyDescent="0.25">
      <c r="A11" s="201" t="str">
        <f>IF(A6="piggyback","-",IF(A6="sole source","-",IF(A6="single source","-",A6)))</f>
        <v>IFB</v>
      </c>
      <c r="B11" s="30">
        <v>3</v>
      </c>
      <c r="C11" s="10"/>
      <c r="D11" s="311" t="s">
        <v>37</v>
      </c>
      <c r="E11" s="322"/>
      <c r="F11" s="322"/>
      <c r="G11" s="322"/>
      <c r="H11" s="11"/>
      <c r="I11" s="63"/>
      <c r="J11" s="11"/>
    </row>
    <row r="12" spans="1:14" s="2" customFormat="1" ht="11.25" customHeight="1" x14ac:dyDescent="0.25">
      <c r="A12" s="201" t="str">
        <f>IF(A6="piggyback","-",IF(A6="sole source","-",IF(A6="single source","-",A6)))</f>
        <v>IFB</v>
      </c>
      <c r="B12" s="31">
        <v>3</v>
      </c>
      <c r="C12" s="10"/>
      <c r="D12" s="311" t="s">
        <v>162</v>
      </c>
      <c r="E12" s="325"/>
      <c r="F12" s="322"/>
      <c r="G12" s="322"/>
      <c r="H12" s="11"/>
      <c r="I12" s="63"/>
      <c r="J12" s="11"/>
    </row>
    <row r="13" spans="1:14" ht="11.25" customHeight="1" x14ac:dyDescent="0.25">
      <c r="A13" s="201" t="str">
        <f>IF(A6="piggyback","-",IF(A6="sole source","-",IF(A6="single source","-",IF(A6="rfp","-",A6))))</f>
        <v>IFB</v>
      </c>
      <c r="B13" s="32">
        <v>4</v>
      </c>
      <c r="C13" s="167"/>
      <c r="D13" s="266" t="s">
        <v>289</v>
      </c>
      <c r="E13" s="267"/>
      <c r="F13" s="267"/>
      <c r="G13" s="267"/>
      <c r="H13" s="81"/>
      <c r="I13" s="63"/>
      <c r="J13" s="81"/>
      <c r="K13" s="81"/>
      <c r="L13" s="81"/>
      <c r="M13" s="81"/>
      <c r="N13" s="81"/>
    </row>
    <row r="14" spans="1:14" s="1" customFormat="1" ht="11.25" customHeight="1" x14ac:dyDescent="0.25">
      <c r="A14" s="201" t="str">
        <f>IF(A6="piggyback","-",IF(A6="sole source","-",IF(A6="single source","-",IF(A6="ifb","-",IF(A6="rfp","-",A6)))))</f>
        <v>-</v>
      </c>
      <c r="B14" s="31">
        <v>5</v>
      </c>
      <c r="C14" s="10"/>
      <c r="D14" s="254" t="s">
        <v>283</v>
      </c>
      <c r="E14" s="248"/>
      <c r="F14" s="255"/>
      <c r="G14" s="255"/>
      <c r="H14" s="11"/>
      <c r="I14" s="63"/>
      <c r="J14" s="11"/>
      <c r="K14" s="25"/>
    </row>
    <row r="15" spans="1:14" ht="11.25" customHeight="1" x14ac:dyDescent="0.25">
      <c r="A15" s="200" t="str">
        <f>IFERROR(A6,"SINGLE SOURCE")</f>
        <v>IFB</v>
      </c>
      <c r="B15" s="31">
        <v>6</v>
      </c>
      <c r="C15" s="10"/>
      <c r="D15" s="254" t="s">
        <v>284</v>
      </c>
      <c r="E15" s="248"/>
      <c r="F15" s="255"/>
      <c r="G15" s="255"/>
      <c r="H15" s="12"/>
      <c r="I15" s="63"/>
      <c r="J15" s="12"/>
    </row>
    <row r="16" spans="1:14" ht="11.25" customHeight="1" x14ac:dyDescent="0.25">
      <c r="A16" s="201" t="str">
        <f>IF(A6="piggyback","-",IF(A6="sole source","-",IF(A6="single source","-",IF(A6="negotiated","-",A6))))</f>
        <v>IFB</v>
      </c>
      <c r="B16" s="31">
        <v>7</v>
      </c>
      <c r="C16" s="10"/>
      <c r="D16" s="265" t="s">
        <v>288</v>
      </c>
      <c r="E16" s="235"/>
      <c r="F16" s="235"/>
      <c r="G16" s="235"/>
      <c r="H16" s="12"/>
      <c r="I16" s="63"/>
      <c r="J16" s="12"/>
    </row>
    <row r="17" spans="1:14" ht="11.25" customHeight="1" x14ac:dyDescent="0.25">
      <c r="A17" s="203" t="str">
        <f>IF(A6="negotiated","-",IF(A6="single source","-",IF(A6="sole source","-",IF(A6="piggyback","-",A6))))</f>
        <v>IFB</v>
      </c>
      <c r="B17" s="32">
        <v>7</v>
      </c>
      <c r="C17" s="167"/>
      <c r="D17" s="266" t="s">
        <v>168</v>
      </c>
      <c r="E17" s="258"/>
      <c r="F17" s="258"/>
      <c r="G17" s="258"/>
      <c r="H17" s="81"/>
      <c r="I17" s="63"/>
      <c r="J17" s="81"/>
      <c r="K17" s="81"/>
      <c r="L17" s="81"/>
      <c r="M17" s="81"/>
      <c r="N17" s="81"/>
    </row>
    <row r="18" spans="1:14" ht="11.25" customHeight="1" x14ac:dyDescent="0.25">
      <c r="A18" s="203" t="str">
        <f>IF(A6="negotiated","-",IF(A6="single source","-",IF(A6="sole source","-",IF(A6="piggyback","-",A6))))</f>
        <v>IFB</v>
      </c>
      <c r="B18" s="32">
        <v>7</v>
      </c>
      <c r="C18" s="167"/>
      <c r="D18" s="266" t="s">
        <v>169</v>
      </c>
      <c r="E18" s="267"/>
      <c r="F18" s="267"/>
      <c r="G18" s="267"/>
      <c r="H18" s="81"/>
      <c r="I18" s="63"/>
      <c r="J18" s="81"/>
      <c r="K18" s="81"/>
      <c r="L18" s="81"/>
      <c r="M18" s="81"/>
      <c r="N18" s="81"/>
    </row>
    <row r="19" spans="1:14" ht="11.25" customHeight="1" x14ac:dyDescent="0.25">
      <c r="A19" s="203" t="str">
        <f>IF(A6="negotiated","-",IF(A6="single source","-",IF(A6="sole source","-",IF(A6="piggyback","-",A6))))</f>
        <v>IFB</v>
      </c>
      <c r="B19" s="32">
        <v>7</v>
      </c>
      <c r="C19" s="167"/>
      <c r="D19" s="266" t="s">
        <v>170</v>
      </c>
      <c r="E19" s="258"/>
      <c r="F19" s="258"/>
      <c r="G19" s="258"/>
      <c r="H19" s="81"/>
      <c r="I19" s="63"/>
      <c r="J19" s="81"/>
      <c r="K19" s="81"/>
      <c r="L19" s="81"/>
      <c r="M19" s="81"/>
      <c r="N19" s="81"/>
    </row>
    <row r="20" spans="1:14" ht="11.25" customHeight="1" x14ac:dyDescent="0.25">
      <c r="A20" s="201" t="str">
        <f>IF(A6="piggyback","-",IF(A6="negotiated","-",IF(A6="sole source","-",IF(A6="single source","-",A6))))</f>
        <v>IFB</v>
      </c>
      <c r="B20" s="30">
        <v>8</v>
      </c>
      <c r="C20" s="10"/>
      <c r="D20" s="311" t="s">
        <v>280</v>
      </c>
      <c r="E20" s="322"/>
      <c r="F20" s="322"/>
      <c r="G20" s="322"/>
      <c r="H20" s="11"/>
      <c r="I20" s="63"/>
      <c r="J20" s="11"/>
      <c r="K20" s="11"/>
    </row>
    <row r="21" spans="1:14" s="2" customFormat="1" ht="11.25" customHeight="1" x14ac:dyDescent="0.25">
      <c r="A21" s="200" t="str">
        <f>IFERROR(A6,"SINGLE SOURCE")</f>
        <v>IFB</v>
      </c>
      <c r="B21" s="31">
        <v>9</v>
      </c>
      <c r="C21" s="10"/>
      <c r="D21" s="311" t="s">
        <v>12</v>
      </c>
      <c r="E21" s="322"/>
      <c r="F21" s="322"/>
      <c r="G21" s="255"/>
      <c r="H21" s="12"/>
      <c r="I21" s="63"/>
      <c r="J21" s="12"/>
    </row>
    <row r="22" spans="1:14" s="2" customFormat="1" ht="11.25" customHeight="1" x14ac:dyDescent="0.25">
      <c r="A22" s="200" t="str">
        <f>IFERROR(A6,"SINGLE SOURCE")</f>
        <v>IFB</v>
      </c>
      <c r="B22" s="31">
        <v>9</v>
      </c>
      <c r="C22" s="10"/>
      <c r="D22" s="254" t="s">
        <v>1</v>
      </c>
      <c r="E22" s="248"/>
      <c r="F22" s="255"/>
      <c r="G22" s="255"/>
      <c r="H22" s="12"/>
      <c r="I22" s="63"/>
      <c r="J22" s="12"/>
    </row>
    <row r="23" spans="1:14" s="2" customFormat="1" ht="11.25" customHeight="1" x14ac:dyDescent="0.25">
      <c r="A23" s="201" t="str">
        <f>IF(A6="piggyback","-",IF(A6="sole source","-",IF(A6="single source","-",IF(A6="rfp","-",A6))))</f>
        <v>IFB</v>
      </c>
      <c r="B23" s="31">
        <v>9</v>
      </c>
      <c r="C23" s="10"/>
      <c r="D23" s="254" t="s">
        <v>271</v>
      </c>
      <c r="E23" s="248"/>
      <c r="F23" s="255"/>
      <c r="G23" s="255"/>
      <c r="H23" s="12"/>
      <c r="I23" s="63"/>
      <c r="J23" s="12"/>
    </row>
    <row r="24" spans="1:14" ht="11.25" customHeight="1" x14ac:dyDescent="0.25">
      <c r="A24" s="201" t="str">
        <f>IF(A6="piggyback","-",IF(A6="sole source","-",IF(A6="single source","-",IF(A6="rfp","-",A6))))</f>
        <v>IFB</v>
      </c>
      <c r="B24" s="30">
        <v>9</v>
      </c>
      <c r="C24" s="10"/>
      <c r="D24" s="254" t="s">
        <v>32</v>
      </c>
      <c r="E24" s="248"/>
      <c r="F24" s="255"/>
      <c r="G24" s="255"/>
      <c r="H24" s="12"/>
      <c r="I24" s="63"/>
      <c r="J24" s="12"/>
    </row>
    <row r="25" spans="1:14" ht="12.75" customHeight="1" x14ac:dyDescent="0.25">
      <c r="A25" s="203" t="str">
        <f>IF(A6="negotiated","-",IF(A6="single source","-",IF(A6="sole source","-",IF(A6="piggyback","-",A6))))</f>
        <v>IFB</v>
      </c>
      <c r="B25" s="32" t="s">
        <v>272</v>
      </c>
      <c r="C25" s="167"/>
      <c r="D25" s="323" t="s">
        <v>261</v>
      </c>
      <c r="E25" s="324"/>
      <c r="F25" s="255"/>
      <c r="G25" s="255"/>
      <c r="H25" s="81"/>
      <c r="I25" s="63"/>
      <c r="J25" s="81"/>
      <c r="K25" s="81"/>
      <c r="L25" s="81"/>
      <c r="M25" s="81"/>
      <c r="N25" s="81"/>
    </row>
    <row r="26" spans="1:14" s="2" customFormat="1" ht="11.25" hidden="1" customHeight="1" x14ac:dyDescent="0.25">
      <c r="A26" s="230" t="str">
        <f>IFERROR(A6,"ifb")</f>
        <v>IFB</v>
      </c>
      <c r="B26" s="227"/>
      <c r="C26" s="14"/>
      <c r="D26" s="311"/>
      <c r="E26" s="322"/>
      <c r="F26" s="255"/>
      <c r="G26" s="255"/>
      <c r="H26" s="12"/>
      <c r="I26" s="63"/>
      <c r="J26" s="12"/>
    </row>
    <row r="27" spans="1:14" s="2" customFormat="1" ht="12.75" customHeight="1" x14ac:dyDescent="0.25">
      <c r="A27" s="90"/>
      <c r="B27" s="260"/>
      <c r="C27" s="261"/>
      <c r="D27" s="258"/>
      <c r="E27" s="245"/>
      <c r="F27" s="245"/>
      <c r="G27" s="245"/>
      <c r="H27" s="245"/>
      <c r="I27" s="245"/>
      <c r="J27" s="245"/>
      <c r="K27" s="245"/>
      <c r="L27" s="245"/>
      <c r="M27" s="245"/>
      <c r="N27" s="245"/>
    </row>
    <row r="28" spans="1:14" ht="12.75" customHeight="1" x14ac:dyDescent="0.25">
      <c r="A28" s="81"/>
      <c r="B28" s="262"/>
      <c r="C28" s="250"/>
      <c r="D28" s="247"/>
      <c r="E28" s="81"/>
      <c r="F28" s="81"/>
      <c r="G28" s="81"/>
      <c r="H28" s="81"/>
      <c r="I28" s="81"/>
      <c r="J28" s="81"/>
      <c r="K28" s="81"/>
      <c r="L28" s="81"/>
      <c r="M28" s="81"/>
      <c r="N28" s="81"/>
    </row>
    <row r="29" spans="1:14" ht="12.75" customHeight="1" x14ac:dyDescent="0.25">
      <c r="A29" s="81"/>
      <c r="B29" s="262"/>
      <c r="C29" s="250"/>
      <c r="D29" s="235"/>
      <c r="E29" s="81"/>
      <c r="F29" s="81"/>
      <c r="G29" s="81"/>
      <c r="H29" s="81"/>
      <c r="I29" s="81"/>
      <c r="J29" s="81"/>
      <c r="K29" s="81"/>
      <c r="L29" s="81"/>
      <c r="M29" s="81"/>
      <c r="N29" s="81"/>
    </row>
    <row r="30" spans="1:14" ht="12.75" customHeight="1" x14ac:dyDescent="0.25">
      <c r="A30" s="193"/>
      <c r="B30" s="81"/>
      <c r="C30" s="81"/>
      <c r="D30" s="81"/>
      <c r="E30" s="81"/>
      <c r="F30" s="81"/>
      <c r="G30" s="81"/>
      <c r="H30" s="81"/>
      <c r="I30" s="81"/>
      <c r="J30" s="81"/>
      <c r="K30" s="81"/>
      <c r="L30" s="81"/>
      <c r="M30" s="81"/>
      <c r="N30" s="81"/>
    </row>
    <row r="31" spans="1:14" ht="12.75" customHeight="1" x14ac:dyDescent="0.25">
      <c r="A31" s="81"/>
      <c r="B31" s="81"/>
      <c r="C31" s="81"/>
      <c r="D31" s="81"/>
      <c r="E31" s="81"/>
      <c r="F31" s="81"/>
      <c r="G31" s="81"/>
      <c r="H31" s="81"/>
      <c r="I31" s="81"/>
      <c r="J31" s="81"/>
      <c r="K31" s="81"/>
      <c r="L31" s="81"/>
      <c r="M31" s="81"/>
      <c r="N31" s="81"/>
    </row>
    <row r="32" spans="1:14" ht="12.75" customHeight="1" x14ac:dyDescent="0.25">
      <c r="A32" s="81"/>
      <c r="B32" s="81"/>
      <c r="C32" s="81"/>
      <c r="D32" s="81"/>
      <c r="E32" s="81"/>
      <c r="F32" s="81"/>
      <c r="G32" s="81"/>
      <c r="H32" s="81"/>
      <c r="I32" s="81"/>
      <c r="J32" s="81"/>
      <c r="K32" s="81"/>
      <c r="L32" s="81"/>
      <c r="M32" s="81"/>
      <c r="N32" s="81"/>
    </row>
    <row r="33" spans="1:14" ht="12.75" customHeight="1" x14ac:dyDescent="0.25">
      <c r="A33" s="81"/>
      <c r="B33" s="81"/>
      <c r="C33" s="81"/>
      <c r="D33" s="81"/>
      <c r="E33" s="81"/>
      <c r="F33" s="81"/>
      <c r="G33" s="81"/>
      <c r="H33" s="81"/>
      <c r="I33" s="81"/>
      <c r="J33" s="81"/>
      <c r="K33" s="81"/>
      <c r="L33" s="81"/>
      <c r="M33" s="81"/>
      <c r="N33" s="81"/>
    </row>
    <row r="34" spans="1:14" ht="12.75" customHeight="1" x14ac:dyDescent="0.25">
      <c r="A34" s="81"/>
      <c r="B34" s="81"/>
      <c r="C34" s="81"/>
      <c r="D34" s="81"/>
      <c r="E34" s="81"/>
      <c r="F34" s="81"/>
      <c r="G34" s="81"/>
      <c r="H34" s="81"/>
      <c r="I34" s="81"/>
      <c r="J34" s="81"/>
      <c r="K34" s="81"/>
      <c r="L34" s="81"/>
      <c r="M34" s="81"/>
      <c r="N34" s="81"/>
    </row>
    <row r="35" spans="1:14" x14ac:dyDescent="0.25">
      <c r="A35" s="81"/>
      <c r="B35" s="81"/>
      <c r="C35" s="81"/>
      <c r="D35" s="81"/>
      <c r="E35" s="81"/>
      <c r="F35" s="81"/>
      <c r="G35" s="81"/>
      <c r="H35" s="81"/>
      <c r="I35" s="81"/>
      <c r="J35" s="81"/>
      <c r="K35" s="81"/>
      <c r="L35" s="81"/>
      <c r="M35" s="81"/>
      <c r="N35" s="81"/>
    </row>
    <row r="36" spans="1:14" ht="12.75" customHeight="1" x14ac:dyDescent="0.25">
      <c r="A36" s="81"/>
      <c r="B36" s="81"/>
      <c r="C36" s="81"/>
      <c r="D36" s="81"/>
      <c r="E36" s="81"/>
      <c r="F36" s="81"/>
      <c r="G36" s="81"/>
      <c r="H36" s="81"/>
      <c r="I36" s="81"/>
      <c r="J36" s="81"/>
      <c r="K36" s="81"/>
      <c r="L36" s="81"/>
      <c r="M36" s="81"/>
      <c r="N36" s="81"/>
    </row>
  </sheetData>
  <dataConsolidate>
    <dataRefs count="1">
      <dataRef ref="A6" sheet="Evaluation"/>
    </dataRefs>
  </dataConsolidate>
  <mergeCells count="15">
    <mergeCell ref="A1:D1"/>
    <mergeCell ref="D20:G20"/>
    <mergeCell ref="C7:G7"/>
    <mergeCell ref="B2:D2"/>
    <mergeCell ref="E2:F2"/>
    <mergeCell ref="B4:D4"/>
    <mergeCell ref="B3:D3"/>
    <mergeCell ref="E3:F3"/>
    <mergeCell ref="B6:E6"/>
    <mergeCell ref="D10:E10"/>
    <mergeCell ref="D26:E26"/>
    <mergeCell ref="D25:E25"/>
    <mergeCell ref="D11:G11"/>
    <mergeCell ref="D12:G12"/>
    <mergeCell ref="D21:F21"/>
  </mergeCells>
  <printOptions gridLines="1"/>
  <pageMargins left="0.25" right="0.25" top="0.75" bottom="0.75" header="0.3" footer="0.3"/>
  <pageSetup fitToHeight="0" orientation="landscape" r:id="rId1"/>
  <headerFooter>
    <oddHeader>&amp;C
&amp;G</oddHeader>
    <oddFooter>&amp;L&amp;F&amp;C[Tab]&amp;Rrev: 10/22/13</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misc!$A$1:$A$3</xm:f>
          </x14:formula1>
          <xm:sqref>I8:I26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42"/>
  <sheetViews>
    <sheetView view="pageLayout" zoomScaleNormal="120" workbookViewId="0">
      <selection activeCell="I5" sqref="I5"/>
    </sheetView>
  </sheetViews>
  <sheetFormatPr defaultColWidth="9.140625" defaultRowHeight="15" x14ac:dyDescent="0.25"/>
  <cols>
    <col min="1" max="1" width="11.42578125" style="3" customWidth="1"/>
    <col min="2" max="3" width="2.140625" style="3" customWidth="1"/>
    <col min="4" max="4" width="37.140625" style="3" customWidth="1"/>
    <col min="5" max="5" width="6.85546875" style="3" customWidth="1"/>
    <col min="6" max="6" width="7.140625" style="3" customWidth="1"/>
    <col min="7" max="7" width="24.28515625" style="3" customWidth="1"/>
    <col min="8" max="8" width="0" style="3" hidden="1" customWidth="1"/>
    <col min="9" max="16384" width="9.140625" style="3"/>
  </cols>
  <sheetData>
    <row r="1" spans="1:13" x14ac:dyDescent="0.25">
      <c r="E1" s="65"/>
    </row>
    <row r="2" spans="1:13" x14ac:dyDescent="0.25">
      <c r="A2" s="36" t="str">
        <f>'Pre-Procurement'!A2:F2</f>
        <v>PR/Award #:</v>
      </c>
      <c r="B2" s="316" t="str">
        <f>IF(ISBLANK('Pre-Procurement'!B2),"",'Pre-Procurement'!B2)</f>
        <v/>
      </c>
      <c r="C2" s="316"/>
      <c r="D2" s="316"/>
      <c r="E2" s="326" t="str">
        <f>'Pre-Procurement'!E2:F2</f>
        <v>Bid Open Date:</v>
      </c>
      <c r="F2" s="284"/>
      <c r="G2" s="198" t="str">
        <f>IF(ISBLANK('Pre-Procurement'!G2),"",'Pre-Procurement'!G2)</f>
        <v/>
      </c>
    </row>
    <row r="3" spans="1:13" x14ac:dyDescent="0.25">
      <c r="A3" s="36" t="str">
        <f>'Pre-Procurement'!A3:C3</f>
        <v>Group #:</v>
      </c>
      <c r="B3" s="320" t="str">
        <f>IF(ISBLANK('Pre-Procurement'!B3),"",'Pre-Procurement'!B3)</f>
        <v/>
      </c>
      <c r="C3" s="320"/>
      <c r="D3" s="320"/>
      <c r="E3" s="319" t="s">
        <v>50</v>
      </c>
      <c r="F3" s="319"/>
      <c r="G3" s="182" t="str">
        <f>IF(ISBLANK('Pre-Procurement'!G3),"",'Pre-Procurement'!G3)</f>
        <v/>
      </c>
      <c r="H3" s="35"/>
      <c r="I3" s="28"/>
    </row>
    <row r="4" spans="1:13" ht="30" customHeight="1" x14ac:dyDescent="0.25">
      <c r="A4" s="36" t="str">
        <f>'Pre-Procurement'!A4:G4</f>
        <v xml:space="preserve">Project Lead: </v>
      </c>
      <c r="B4" s="331" t="str">
        <f>IF(ISBLANK('Pre-Procurement'!B4),"",'Pre-Procurement'!B4)</f>
        <v/>
      </c>
      <c r="C4" s="320"/>
      <c r="D4" s="320"/>
      <c r="E4" s="35"/>
      <c r="F4" s="35"/>
      <c r="G4" s="332" t="s">
        <v>205</v>
      </c>
      <c r="H4" s="281"/>
      <c r="I4" s="281"/>
      <c r="J4" s="281"/>
      <c r="K4" s="281"/>
      <c r="L4" s="209"/>
      <c r="M4" s="209"/>
    </row>
    <row r="5" spans="1:13" s="23" customFormat="1" x14ac:dyDescent="0.25">
      <c r="A5" s="21"/>
      <c r="B5" s="22"/>
      <c r="C5" s="22"/>
      <c r="D5" s="22"/>
      <c r="E5" s="20"/>
      <c r="F5" s="20"/>
      <c r="G5" s="20"/>
    </row>
    <row r="6" spans="1:13" ht="12.75" customHeight="1" x14ac:dyDescent="0.25">
      <c r="A6" s="59" t="str">
        <f>'Pre-Procurement'!A6</f>
        <v>IFB</v>
      </c>
      <c r="B6" s="321" t="s">
        <v>56</v>
      </c>
      <c r="C6" s="284"/>
      <c r="D6" s="284"/>
      <c r="E6" s="284"/>
      <c r="F6" s="284"/>
      <c r="G6" s="284"/>
    </row>
    <row r="7" spans="1:13" s="4" customFormat="1" ht="48.75" customHeight="1" x14ac:dyDescent="0.25">
      <c r="A7" s="186" t="s">
        <v>174</v>
      </c>
      <c r="B7" s="15" t="s">
        <v>29</v>
      </c>
      <c r="C7" s="312" t="s">
        <v>51</v>
      </c>
      <c r="D7" s="284"/>
      <c r="E7" s="284"/>
      <c r="F7" s="284"/>
      <c r="G7" s="284"/>
      <c r="I7" s="54" t="s">
        <v>42</v>
      </c>
    </row>
    <row r="8" spans="1:13" ht="12" customHeight="1" x14ac:dyDescent="0.25">
      <c r="A8" s="90" t="str">
        <f>IF(A11="sole source","-",IF(A11="single source","-",IF(A6="piggyback","-",A11)))</f>
        <v>IFB</v>
      </c>
      <c r="B8" s="31">
        <v>1</v>
      </c>
      <c r="C8" s="33"/>
      <c r="D8" s="231" t="s">
        <v>53</v>
      </c>
      <c r="E8" s="65"/>
      <c r="F8" s="65"/>
      <c r="G8" s="65"/>
      <c r="I8" s="18"/>
    </row>
    <row r="9" spans="1:13" ht="11.25" customHeight="1" x14ac:dyDescent="0.25">
      <c r="A9" s="90" t="str">
        <f>IFERROR(A6,"SINGLE SOURCE")</f>
        <v>IFB</v>
      </c>
      <c r="B9" s="30">
        <v>1</v>
      </c>
      <c r="C9" s="14"/>
      <c r="D9" s="254" t="s">
        <v>5</v>
      </c>
      <c r="E9" s="255"/>
      <c r="F9" s="255"/>
      <c r="G9" s="255"/>
      <c r="I9" s="18"/>
    </row>
    <row r="10" spans="1:13" ht="11.25" customHeight="1" x14ac:dyDescent="0.25">
      <c r="A10" s="90" t="str">
        <f>IF(A6="piggyback","-",IF(A6="sole source","-",IF(A6="single source","-",A6)))</f>
        <v>IFB</v>
      </c>
      <c r="B10" s="30">
        <v>1</v>
      </c>
      <c r="C10" s="14"/>
      <c r="D10" s="254" t="s">
        <v>10</v>
      </c>
      <c r="E10" s="255"/>
      <c r="F10" s="255"/>
      <c r="G10" s="255"/>
      <c r="I10" s="18"/>
    </row>
    <row r="11" spans="1:13" ht="11.25" customHeight="1" x14ac:dyDescent="0.25">
      <c r="A11" s="90" t="str">
        <f>IFERROR(A6,"SINGLE SOURCE")</f>
        <v>IFB</v>
      </c>
      <c r="B11" s="30">
        <v>1</v>
      </c>
      <c r="C11" s="14"/>
      <c r="D11" s="254" t="s">
        <v>2</v>
      </c>
      <c r="E11" s="255"/>
      <c r="F11" s="255"/>
      <c r="G11" s="255"/>
      <c r="I11" s="18"/>
    </row>
    <row r="12" spans="1:13" ht="11.25" customHeight="1" x14ac:dyDescent="0.25">
      <c r="A12" s="90" t="str">
        <f>IF(A6="piggyback","-",IF(A6="ifb","-",IF(A6="rfp","-",IF(A6="single source","-",IF(A6="sole source","-",IF(A6="negotiated","-",A6))))))</f>
        <v>-</v>
      </c>
      <c r="B12" s="30">
        <v>1</v>
      </c>
      <c r="C12" s="14"/>
      <c r="D12" s="254" t="s">
        <v>202</v>
      </c>
      <c r="E12" s="255"/>
      <c r="F12" s="255"/>
      <c r="G12" s="255"/>
      <c r="I12" s="18"/>
    </row>
    <row r="13" spans="1:13" ht="11.25" customHeight="1" x14ac:dyDescent="0.25">
      <c r="A13" s="90" t="str">
        <f>IF(A6="piggyback","-",IF(A6="ifb","-",IF(A6="rfp","-",IF(A6="single source","-",IF(A6="sole source","-",IF(A6="negotiated","-",A6))))))</f>
        <v>-</v>
      </c>
      <c r="B13" s="30">
        <v>1</v>
      </c>
      <c r="C13" s="14"/>
      <c r="D13" s="254" t="s">
        <v>6</v>
      </c>
      <c r="E13" s="255"/>
      <c r="F13" s="255"/>
      <c r="G13" s="255"/>
      <c r="I13" s="18"/>
    </row>
    <row r="14" spans="1:13" ht="11.25" customHeight="1" x14ac:dyDescent="0.25">
      <c r="A14" s="90" t="str">
        <f>IF(A6="piggyback","-",IF(A6="ifb","-",IF(A6="rfp","-",IF(A6="single source","-",IF(A6="sole source","-",IF(A6="negotiated","-",A6))))))</f>
        <v>-</v>
      </c>
      <c r="B14" s="30">
        <v>1</v>
      </c>
      <c r="C14" s="14"/>
      <c r="D14" s="311" t="s">
        <v>7</v>
      </c>
      <c r="E14" s="322"/>
      <c r="F14" s="255"/>
      <c r="G14" s="255"/>
      <c r="I14" s="18"/>
    </row>
    <row r="15" spans="1:13" ht="11.25" customHeight="1" x14ac:dyDescent="0.25">
      <c r="A15" s="90" t="str">
        <f>IF(A6="piggyback","-",IF(A6="ifb","-",IF(A6="rfp","-",IF(A6="single source","-",IF(A6="sole source","-",IF(A6="negotiated","-",A6))))))</f>
        <v>-</v>
      </c>
      <c r="B15" s="30">
        <v>1</v>
      </c>
      <c r="C15" s="14"/>
      <c r="D15" s="311" t="s">
        <v>8</v>
      </c>
      <c r="E15" s="322"/>
      <c r="F15" s="255"/>
      <c r="G15" s="255"/>
      <c r="I15" s="18"/>
    </row>
    <row r="16" spans="1:13" ht="11.25" customHeight="1" x14ac:dyDescent="0.25">
      <c r="A16" s="90" t="str">
        <f>IF(A6="piggyback","-",IF(A6="ifb","-",IF(A6="rfp","-",IF(A6="single source","-",IF(A6="sole source","-",IF(A6="negotiated","-",A6))))))</f>
        <v>-</v>
      </c>
      <c r="B16" s="30">
        <v>1</v>
      </c>
      <c r="C16" s="14"/>
      <c r="D16" s="248" t="s">
        <v>9</v>
      </c>
      <c r="E16" s="255"/>
      <c r="F16" s="255"/>
      <c r="G16" s="255"/>
      <c r="I16" s="18"/>
    </row>
    <row r="17" spans="1:11" ht="11.25" customHeight="1" x14ac:dyDescent="0.25">
      <c r="A17" s="90" t="str">
        <f>IF(A6="sole source","-",IF(A6="single source","-",A6))</f>
        <v>IFB</v>
      </c>
      <c r="B17" s="30">
        <v>2</v>
      </c>
      <c r="C17" s="14"/>
      <c r="D17" s="323" t="s">
        <v>13</v>
      </c>
      <c r="E17" s="322"/>
      <c r="F17" s="322"/>
      <c r="G17" s="322"/>
      <c r="I17" s="18"/>
    </row>
    <row r="18" spans="1:11" ht="11.25" customHeight="1" x14ac:dyDescent="0.25">
      <c r="A18" s="90" t="str">
        <f>IF(A6="sole source","-",IF(A6="single source","-",A6))</f>
        <v>IFB</v>
      </c>
      <c r="B18" s="30">
        <v>2</v>
      </c>
      <c r="C18" s="14"/>
      <c r="D18" s="333" t="s">
        <v>187</v>
      </c>
      <c r="E18" s="322"/>
      <c r="F18" s="322"/>
      <c r="G18" s="322"/>
      <c r="I18" s="18"/>
    </row>
    <row r="19" spans="1:11" ht="11.25" customHeight="1" x14ac:dyDescent="0.25">
      <c r="A19" s="90" t="str">
        <f>IFERROR(A6,"rfp")</f>
        <v>IFB</v>
      </c>
      <c r="B19" s="30">
        <v>2</v>
      </c>
      <c r="C19" s="14"/>
      <c r="D19" s="333" t="s">
        <v>292</v>
      </c>
      <c r="E19" s="322"/>
      <c r="F19" s="322"/>
      <c r="G19" s="322"/>
      <c r="I19" s="18"/>
    </row>
    <row r="20" spans="1:11" s="23" customFormat="1" ht="11.25" customHeight="1" x14ac:dyDescent="0.25">
      <c r="A20" s="170" t="str">
        <f>IF(A6="negotiated","-",IF(A6="rfp","-",IF(A6="single source","-",IF(A6="sole source","-",IF(A6="piggyback","-",A6)))))</f>
        <v>IFB</v>
      </c>
      <c r="B20" s="30">
        <v>2</v>
      </c>
      <c r="C20" s="14"/>
      <c r="D20" s="228" t="s">
        <v>298</v>
      </c>
      <c r="E20" s="255"/>
      <c r="F20" s="255"/>
      <c r="G20" s="255"/>
      <c r="I20" s="18"/>
    </row>
    <row r="21" spans="1:11" s="23" customFormat="1" ht="11.25" customHeight="1" x14ac:dyDescent="0.25">
      <c r="A21" s="216" t="str">
        <f>IFERROR(A6,"rfp")</f>
        <v>IFB</v>
      </c>
      <c r="B21" s="227">
        <v>2</v>
      </c>
      <c r="C21" s="226"/>
      <c r="D21" s="228" t="s">
        <v>299</v>
      </c>
      <c r="E21" s="255"/>
      <c r="F21" s="255"/>
      <c r="G21" s="255"/>
      <c r="I21" s="18"/>
    </row>
    <row r="22" spans="1:11" ht="11.25" customHeight="1" x14ac:dyDescent="0.25">
      <c r="A22" s="90" t="str">
        <f>IFERROR(A6,"rfp")</f>
        <v>IFB</v>
      </c>
      <c r="B22" s="30">
        <v>2</v>
      </c>
      <c r="C22" s="14"/>
      <c r="D22" s="228" t="s">
        <v>11</v>
      </c>
      <c r="E22" s="255"/>
      <c r="F22" s="255"/>
      <c r="G22" s="255"/>
      <c r="I22" s="18"/>
    </row>
    <row r="23" spans="1:11" s="4" customFormat="1" ht="11.25" customHeight="1" x14ac:dyDescent="0.25">
      <c r="A23" s="268" t="str">
        <f>IFERROR(A6,"ifb")</f>
        <v>IFB</v>
      </c>
      <c r="B23" s="32">
        <v>3</v>
      </c>
      <c r="C23" s="218"/>
      <c r="D23" s="334" t="s">
        <v>203</v>
      </c>
      <c r="E23" s="334"/>
      <c r="F23" s="334"/>
      <c r="G23" s="255"/>
      <c r="I23" s="217"/>
    </row>
    <row r="24" spans="1:11" ht="11.25" customHeight="1" x14ac:dyDescent="0.25">
      <c r="A24" s="90" t="str">
        <f>IF(A6="sole source","-",IF(A6="single source","-",A6))</f>
        <v>IFB</v>
      </c>
      <c r="B24" s="30">
        <v>3</v>
      </c>
      <c r="C24" s="14"/>
      <c r="D24" s="333" t="s">
        <v>297</v>
      </c>
      <c r="E24" s="324"/>
      <c r="F24" s="324"/>
      <c r="G24" s="324"/>
      <c r="I24" s="18"/>
    </row>
    <row r="25" spans="1:11" s="23" customFormat="1" ht="12" customHeight="1" x14ac:dyDescent="0.25">
      <c r="A25" s="90" t="str">
        <f>$A$8</f>
        <v>IFB</v>
      </c>
      <c r="B25" s="31">
        <v>4</v>
      </c>
      <c r="C25" s="33"/>
      <c r="D25" s="231" t="s">
        <v>224</v>
      </c>
      <c r="E25" s="65"/>
      <c r="F25" s="65"/>
      <c r="G25" s="65"/>
      <c r="I25" s="18"/>
    </row>
    <row r="26" spans="1:11" ht="11.25" customHeight="1" x14ac:dyDescent="0.25">
      <c r="A26" s="90" t="str">
        <f>IFERROR(A6,"rfp")</f>
        <v>IFB</v>
      </c>
      <c r="B26" s="30">
        <v>4</v>
      </c>
      <c r="C26" s="14"/>
      <c r="D26" s="333" t="s">
        <v>293</v>
      </c>
      <c r="E26" s="322"/>
      <c r="F26" s="322"/>
      <c r="G26" s="322"/>
      <c r="I26" s="18"/>
    </row>
    <row r="27" spans="1:11" ht="11.25" customHeight="1" x14ac:dyDescent="0.25">
      <c r="A27" s="90" t="str">
        <f>IF(A6="single source","-",A6)</f>
        <v>IFB</v>
      </c>
      <c r="B27" s="30">
        <v>4</v>
      </c>
      <c r="C27" s="14"/>
      <c r="D27" s="311" t="s">
        <v>291</v>
      </c>
      <c r="E27" s="322"/>
      <c r="F27" s="322"/>
      <c r="G27" s="322"/>
      <c r="I27" s="18"/>
    </row>
    <row r="28" spans="1:11" ht="11.25" customHeight="1" x14ac:dyDescent="0.25">
      <c r="A28" s="91" t="str">
        <f>IFERROR(A6,"s")</f>
        <v>IFB</v>
      </c>
      <c r="B28" s="31">
        <v>5</v>
      </c>
      <c r="C28" s="33"/>
      <c r="D28" s="266" t="s">
        <v>295</v>
      </c>
      <c r="E28" s="65"/>
      <c r="F28" s="65"/>
      <c r="G28" s="65"/>
      <c r="I28" s="18"/>
    </row>
    <row r="29" spans="1:11" ht="11.25" customHeight="1" x14ac:dyDescent="0.25">
      <c r="A29" s="91" t="str">
        <f>IFERROR(A6,"ifb")</f>
        <v>IFB</v>
      </c>
      <c r="B29" s="32">
        <v>6</v>
      </c>
      <c r="C29" s="269"/>
      <c r="D29" s="266" t="s">
        <v>296</v>
      </c>
      <c r="E29" s="258"/>
      <c r="F29" s="258"/>
      <c r="G29" s="258"/>
      <c r="H29" s="23"/>
      <c r="I29" s="18"/>
      <c r="J29" s="23"/>
      <c r="K29" s="23"/>
    </row>
    <row r="30" spans="1:11" ht="12.75" customHeight="1" x14ac:dyDescent="0.25">
      <c r="A30" s="90" t="str">
        <f>IF(A6="single source","-",A6)</f>
        <v>IFB</v>
      </c>
      <c r="B30" s="30" t="s">
        <v>272</v>
      </c>
      <c r="C30" s="14"/>
      <c r="D30" s="266" t="s">
        <v>225</v>
      </c>
      <c r="E30" s="258"/>
      <c r="F30" s="258"/>
      <c r="G30" s="258"/>
      <c r="H30" s="23"/>
      <c r="I30" s="18"/>
      <c r="J30" s="23"/>
      <c r="K30" s="23"/>
    </row>
    <row r="31" spans="1:11" ht="12.75" customHeight="1" x14ac:dyDescent="0.25">
      <c r="A31" s="194"/>
      <c r="B31" s="19"/>
      <c r="C31" s="19"/>
      <c r="D31" s="65"/>
      <c r="E31" s="258"/>
      <c r="F31" s="258"/>
      <c r="G31" s="258"/>
      <c r="H31" s="23"/>
      <c r="I31" s="23"/>
      <c r="J31" s="23"/>
      <c r="K31" s="23"/>
    </row>
    <row r="32" spans="1:11" x14ac:dyDescent="0.25">
      <c r="A32" s="23"/>
      <c r="B32" s="23"/>
      <c r="C32" s="23"/>
      <c r="D32" s="23"/>
      <c r="E32" s="23"/>
      <c r="F32" s="23"/>
      <c r="G32" s="23"/>
      <c r="H32" s="23"/>
      <c r="I32" s="23"/>
      <c r="J32" s="23"/>
      <c r="K32" s="23"/>
    </row>
    <row r="33" spans="1:11" ht="12.75" customHeight="1" x14ac:dyDescent="0.25">
      <c r="A33" s="23"/>
      <c r="B33" s="23"/>
      <c r="C33" s="23"/>
      <c r="D33" s="23"/>
      <c r="E33" s="23"/>
      <c r="F33" s="23"/>
      <c r="G33" s="23"/>
      <c r="H33" s="23"/>
      <c r="I33" s="23"/>
      <c r="J33" s="23"/>
      <c r="K33" s="23"/>
    </row>
    <row r="34" spans="1:11" ht="12.75" customHeight="1" x14ac:dyDescent="0.25">
      <c r="A34" s="23"/>
      <c r="B34" s="23"/>
      <c r="C34" s="23"/>
      <c r="D34" s="23"/>
      <c r="E34" s="23"/>
      <c r="F34" s="23"/>
      <c r="G34" s="23"/>
      <c r="H34" s="23"/>
      <c r="I34" s="23"/>
      <c r="J34" s="23"/>
      <c r="K34" s="23"/>
    </row>
    <row r="35" spans="1:11" ht="12.75" customHeight="1" x14ac:dyDescent="0.25">
      <c r="A35" s="23"/>
      <c r="B35" s="23"/>
      <c r="C35" s="23"/>
      <c r="D35" s="23"/>
      <c r="E35" s="23"/>
      <c r="F35" s="23"/>
      <c r="G35" s="23"/>
      <c r="H35" s="23"/>
      <c r="I35" s="23"/>
      <c r="J35" s="23"/>
      <c r="K35" s="23"/>
    </row>
    <row r="36" spans="1:11" ht="12.75" customHeight="1" x14ac:dyDescent="0.25">
      <c r="A36" s="23"/>
      <c r="B36" s="23"/>
      <c r="C36" s="23"/>
      <c r="D36" s="23"/>
      <c r="E36" s="23"/>
      <c r="F36" s="23"/>
      <c r="G36" s="23"/>
      <c r="H36" s="23"/>
      <c r="I36" s="23"/>
      <c r="J36" s="23"/>
      <c r="K36" s="23"/>
    </row>
    <row r="37" spans="1:11" ht="12.75" customHeight="1" x14ac:dyDescent="0.25">
      <c r="A37" s="23"/>
      <c r="B37" s="23"/>
      <c r="C37" s="23"/>
      <c r="D37" s="23"/>
      <c r="E37" s="23"/>
      <c r="F37" s="23"/>
      <c r="G37" s="23"/>
      <c r="H37" s="23"/>
      <c r="I37" s="23"/>
      <c r="J37" s="23"/>
      <c r="K37" s="23"/>
    </row>
    <row r="38" spans="1:11" ht="12.75" customHeight="1" x14ac:dyDescent="0.25">
      <c r="A38" s="23"/>
      <c r="B38" s="23"/>
      <c r="C38" s="23"/>
      <c r="D38" s="23"/>
      <c r="E38" s="23"/>
      <c r="F38" s="23"/>
      <c r="G38" s="23"/>
      <c r="H38" s="23"/>
      <c r="I38" s="23"/>
      <c r="J38" s="23"/>
      <c r="K38" s="23"/>
    </row>
    <row r="39" spans="1:11" ht="12.75" customHeight="1" x14ac:dyDescent="0.25">
      <c r="A39" s="23"/>
      <c r="B39" s="23"/>
      <c r="C39" s="23"/>
      <c r="D39" s="23"/>
      <c r="E39" s="23"/>
      <c r="F39" s="23"/>
      <c r="G39" s="23"/>
      <c r="H39" s="23"/>
      <c r="I39" s="23"/>
      <c r="J39" s="23"/>
      <c r="K39" s="23"/>
    </row>
    <row r="40" spans="1:11" ht="12.75" customHeight="1" x14ac:dyDescent="0.25">
      <c r="A40" s="23"/>
      <c r="B40" s="23"/>
      <c r="C40" s="23"/>
      <c r="D40" s="23"/>
      <c r="E40" s="23"/>
      <c r="F40" s="23"/>
      <c r="G40" s="23"/>
      <c r="H40" s="23"/>
      <c r="I40" s="23"/>
      <c r="J40" s="23"/>
      <c r="K40" s="23"/>
    </row>
    <row r="41" spans="1:11" ht="12.75" customHeight="1" x14ac:dyDescent="0.25">
      <c r="A41" s="23"/>
      <c r="B41" s="23"/>
      <c r="C41" s="23"/>
      <c r="D41" s="23"/>
      <c r="E41" s="23"/>
      <c r="F41" s="23"/>
      <c r="G41" s="23"/>
      <c r="H41" s="23"/>
      <c r="I41" s="23"/>
      <c r="J41" s="23"/>
      <c r="K41" s="23"/>
    </row>
    <row r="42" spans="1:11" ht="12.75" customHeight="1" x14ac:dyDescent="0.25">
      <c r="A42" s="23"/>
      <c r="B42" s="23"/>
      <c r="C42" s="23"/>
      <c r="D42" s="23"/>
      <c r="E42" s="23"/>
      <c r="F42" s="23"/>
      <c r="G42" s="23"/>
      <c r="H42" s="23"/>
      <c r="I42" s="23"/>
      <c r="J42" s="23"/>
      <c r="K42" s="23"/>
    </row>
  </sheetData>
  <mergeCells count="17">
    <mergeCell ref="D27:G27"/>
    <mergeCell ref="C7:G7"/>
    <mergeCell ref="D17:G17"/>
    <mergeCell ref="D24:G24"/>
    <mergeCell ref="D18:G18"/>
    <mergeCell ref="D19:G19"/>
    <mergeCell ref="D26:G26"/>
    <mergeCell ref="D23:F23"/>
    <mergeCell ref="D15:E15"/>
    <mergeCell ref="D14:E14"/>
    <mergeCell ref="B6:G6"/>
    <mergeCell ref="B2:D2"/>
    <mergeCell ref="B3:D3"/>
    <mergeCell ref="B4:D4"/>
    <mergeCell ref="E3:F3"/>
    <mergeCell ref="E2:F2"/>
    <mergeCell ref="G4:K4"/>
  </mergeCells>
  <printOptions gridLines="1"/>
  <pageMargins left="0.7" right="0.7" top="0.5" bottom="0.75" header="0.3" footer="0.3"/>
  <pageSetup orientation="landscape" r:id="rId1"/>
  <headerFooter>
    <oddHeader>&amp;C
&amp;G</oddHeader>
    <oddFooter>&amp;L&amp;F&amp;C&amp;A&amp;Rrev. 10/22/13</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misc!$A$1:$A$3</xm:f>
          </x14:formula1>
          <xm:sqref>I8:I22 I24:I30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37"/>
  <sheetViews>
    <sheetView view="pageLayout" zoomScaleNormal="120" workbookViewId="0">
      <selection activeCell="J12" sqref="J12"/>
    </sheetView>
  </sheetViews>
  <sheetFormatPr defaultColWidth="9.140625" defaultRowHeight="15" x14ac:dyDescent="0.25"/>
  <cols>
    <col min="1" max="1" width="11.42578125" style="2" customWidth="1"/>
    <col min="2" max="3" width="2.140625" style="2" customWidth="1"/>
    <col min="4" max="4" width="37.140625" style="2" customWidth="1"/>
    <col min="5" max="5" width="6.85546875" style="2" customWidth="1"/>
    <col min="6" max="6" width="7.140625" style="2" customWidth="1"/>
    <col min="7" max="7" width="24.28515625" style="2" customWidth="1"/>
    <col min="8" max="8" width="9.140625" style="2" hidden="1" customWidth="1"/>
    <col min="9" max="16384" width="9.140625" style="2"/>
  </cols>
  <sheetData>
    <row r="1" spans="1:12" x14ac:dyDescent="0.25">
      <c r="A1" s="152"/>
      <c r="B1" s="153"/>
      <c r="C1" s="153"/>
      <c r="D1" s="153"/>
      <c r="E1" s="154"/>
      <c r="F1" s="153"/>
      <c r="G1" s="153" t="s">
        <v>204</v>
      </c>
      <c r="H1" s="153"/>
      <c r="I1" s="153"/>
      <c r="J1" s="153"/>
      <c r="K1" s="153"/>
      <c r="L1" s="155"/>
    </row>
    <row r="2" spans="1:12" x14ac:dyDescent="0.25">
      <c r="A2" s="234" t="str">
        <f>'Pre-Procurement'!A2:F2</f>
        <v>PR/Award #:</v>
      </c>
      <c r="B2" s="316" t="str">
        <f>IF(ISBLANK('Pre-Procurement'!B2),"",'Pre-Procurement'!B2)</f>
        <v/>
      </c>
      <c r="C2" s="316"/>
      <c r="D2" s="316"/>
      <c r="E2" s="303" t="str">
        <f>'Pre-Procurement'!E2:F2</f>
        <v>Bid Open Date:</v>
      </c>
      <c r="F2" s="339"/>
      <c r="G2" s="199" t="str">
        <f>IF(ISBLANK('Pre-Procurement'!G2),"",'Pre-Procurement'!G2)</f>
        <v/>
      </c>
      <c r="H2" s="67"/>
      <c r="I2" s="67"/>
      <c r="J2" s="67"/>
      <c r="K2" s="67"/>
      <c r="L2" s="156"/>
    </row>
    <row r="3" spans="1:12" x14ac:dyDescent="0.25">
      <c r="A3" s="234" t="str">
        <f>'Pre-Procurement'!A3:C3</f>
        <v>Group #:</v>
      </c>
      <c r="B3" s="320" t="str">
        <f>IF(ISBLANK('Pre-Procurement'!B3),"",'Pre-Procurement'!B3)</f>
        <v/>
      </c>
      <c r="C3" s="320"/>
      <c r="D3" s="320"/>
      <c r="E3" s="303" t="s">
        <v>50</v>
      </c>
      <c r="F3" s="303"/>
      <c r="G3" s="182" t="str">
        <f>IF(ISBLANK('Pre-Procurement'!G3),"",'Pre-Procurement'!G3)</f>
        <v/>
      </c>
      <c r="H3" s="157"/>
      <c r="I3" s="157"/>
      <c r="J3" s="157"/>
      <c r="K3" s="67"/>
      <c r="L3" s="156"/>
    </row>
    <row r="4" spans="1:12" ht="15.75" customHeight="1" x14ac:dyDescent="0.25">
      <c r="A4" s="234" t="str">
        <f>'Pre-Procurement'!A4</f>
        <v xml:space="preserve">Project Lead: </v>
      </c>
      <c r="B4" s="337" t="str">
        <f>IF(ISBLANK('Pre-Procurement'!B4),"",'Pre-Procurement'!B4)</f>
        <v/>
      </c>
      <c r="C4" s="338"/>
      <c r="D4" s="338"/>
      <c r="E4" s="339"/>
      <c r="F4" s="339"/>
      <c r="G4" s="67"/>
      <c r="H4" s="37"/>
      <c r="I4" s="37"/>
      <c r="J4" s="67"/>
      <c r="K4" s="67"/>
      <c r="L4" s="156"/>
    </row>
    <row r="5" spans="1:12" ht="15.75" customHeight="1" x14ac:dyDescent="0.25">
      <c r="A5" s="46"/>
      <c r="B5" s="147"/>
      <c r="C5" s="147"/>
      <c r="D5" s="147"/>
      <c r="E5" s="85"/>
      <c r="F5" s="85"/>
      <c r="G5" s="67"/>
      <c r="H5" s="37"/>
      <c r="I5" s="37"/>
      <c r="J5" s="67"/>
      <c r="K5" s="67"/>
      <c r="L5" s="156"/>
    </row>
    <row r="6" spans="1:12" ht="12.75" customHeight="1" x14ac:dyDescent="0.25">
      <c r="A6" s="59" t="str">
        <f>'Pre-Procurement'!A6</f>
        <v>IFB</v>
      </c>
      <c r="B6" s="321" t="s">
        <v>56</v>
      </c>
      <c r="C6" s="307"/>
      <c r="D6" s="307"/>
      <c r="E6" s="307"/>
      <c r="F6" s="307"/>
      <c r="G6" s="307"/>
      <c r="H6" s="37"/>
      <c r="I6" s="37"/>
      <c r="J6" s="67"/>
      <c r="K6" s="67"/>
      <c r="L6" s="156"/>
    </row>
    <row r="7" spans="1:12" ht="48.75" customHeight="1" x14ac:dyDescent="0.25">
      <c r="A7" s="186" t="s">
        <v>174</v>
      </c>
      <c r="B7" s="15" t="s">
        <v>29</v>
      </c>
      <c r="C7" s="312" t="s">
        <v>51</v>
      </c>
      <c r="D7" s="307"/>
      <c r="E7" s="307"/>
      <c r="F7" s="307"/>
      <c r="G7" s="307"/>
      <c r="H7" s="307"/>
      <c r="I7" s="83" t="s">
        <v>42</v>
      </c>
      <c r="J7" s="67"/>
      <c r="K7" s="67"/>
      <c r="L7" s="156"/>
    </row>
    <row r="8" spans="1:12" ht="11.25" customHeight="1" x14ac:dyDescent="0.25">
      <c r="A8" s="158" t="str">
        <f>IFERROR(A6,"ifb")</f>
        <v>IFB</v>
      </c>
      <c r="B8" s="30">
        <v>1</v>
      </c>
      <c r="C8" s="30"/>
      <c r="D8" s="82" t="s">
        <v>46</v>
      </c>
      <c r="E8" s="165"/>
      <c r="F8" s="84"/>
      <c r="G8" s="82"/>
      <c r="H8" s="82"/>
      <c r="I8" s="62"/>
      <c r="J8" s="67"/>
      <c r="K8" s="67"/>
      <c r="L8" s="156"/>
    </row>
    <row r="9" spans="1:12" ht="11.25" customHeight="1" x14ac:dyDescent="0.25">
      <c r="A9" s="158" t="str">
        <f>IFERROR(A6,"ifb")</f>
        <v>IFB</v>
      </c>
      <c r="B9" s="30">
        <v>1</v>
      </c>
      <c r="C9" s="30"/>
      <c r="D9" s="82" t="s">
        <v>52</v>
      </c>
      <c r="E9" s="165"/>
      <c r="F9" s="84"/>
      <c r="G9" s="82"/>
      <c r="H9" s="82"/>
      <c r="I9" s="62"/>
      <c r="J9" s="67"/>
      <c r="K9" s="67"/>
      <c r="L9" s="156"/>
    </row>
    <row r="10" spans="1:12" ht="11.25" customHeight="1" x14ac:dyDescent="0.25">
      <c r="A10" s="158" t="str">
        <f>IF(A6="single source","-",IF(A6="sole source","-",A6))</f>
        <v>IFB</v>
      </c>
      <c r="B10" s="31">
        <v>1</v>
      </c>
      <c r="C10" s="30"/>
      <c r="D10" s="82" t="s">
        <v>43</v>
      </c>
      <c r="E10" s="165"/>
      <c r="F10" s="84"/>
      <c r="G10" s="82"/>
      <c r="H10" s="82"/>
      <c r="I10" s="62"/>
      <c r="J10" s="67"/>
      <c r="K10" s="67"/>
      <c r="L10" s="156"/>
    </row>
    <row r="11" spans="1:12" ht="11.25" customHeight="1" x14ac:dyDescent="0.25">
      <c r="A11" s="158" t="str">
        <f>IF(A6="single source","-",IF(A6="sole source","-",A6))</f>
        <v>IFB</v>
      </c>
      <c r="B11" s="31">
        <v>1</v>
      </c>
      <c r="C11" s="30"/>
      <c r="D11" s="312" t="s">
        <v>44</v>
      </c>
      <c r="E11" s="284"/>
      <c r="F11" s="81"/>
      <c r="G11" s="81"/>
      <c r="H11" s="82"/>
      <c r="I11" s="62"/>
      <c r="J11" s="67"/>
      <c r="K11" s="67"/>
      <c r="L11" s="156"/>
    </row>
    <row r="12" spans="1:12" ht="11.25" customHeight="1" x14ac:dyDescent="0.25">
      <c r="A12" s="158" t="str">
        <f>IFERROR(A6,"ifb")</f>
        <v>IFB</v>
      </c>
      <c r="B12" s="31">
        <v>2</v>
      </c>
      <c r="C12" s="30"/>
      <c r="D12" s="312" t="s">
        <v>47</v>
      </c>
      <c r="E12" s="284"/>
      <c r="F12" s="284"/>
      <c r="G12" s="82"/>
      <c r="H12" s="82"/>
      <c r="I12" s="62"/>
      <c r="J12" s="67"/>
      <c r="K12" s="67"/>
      <c r="L12" s="156"/>
    </row>
    <row r="13" spans="1:12" ht="11.25" customHeight="1" x14ac:dyDescent="0.25">
      <c r="A13" s="158" t="str">
        <f>IF(A6="Piggyback","-",IF(A6="single source","-",IF(A6="sole source","-",A6)))</f>
        <v>IFB</v>
      </c>
      <c r="B13" s="31">
        <v>2</v>
      </c>
      <c r="C13" s="30"/>
      <c r="D13" s="87" t="s">
        <v>249</v>
      </c>
      <c r="E13" s="340"/>
      <c r="F13" s="341"/>
      <c r="G13" s="82"/>
      <c r="H13" s="82"/>
      <c r="I13" s="62"/>
      <c r="J13" s="67"/>
      <c r="K13" s="67"/>
      <c r="L13" s="156"/>
    </row>
    <row r="14" spans="1:12" ht="11.25" customHeight="1" x14ac:dyDescent="0.25">
      <c r="A14" s="200" t="str">
        <f>IFERROR(A6,"single source")</f>
        <v>IFB</v>
      </c>
      <c r="B14" s="30">
        <v>3</v>
      </c>
      <c r="C14" s="174"/>
      <c r="D14" s="335" t="s">
        <v>219</v>
      </c>
      <c r="E14" s="336"/>
      <c r="F14" s="336"/>
      <c r="I14" s="62"/>
    </row>
    <row r="15" spans="1:12" ht="12.75" customHeight="1" x14ac:dyDescent="0.25">
      <c r="A15" s="232" t="str">
        <f t="shared" ref="A15:A17" si="0">$A$14</f>
        <v>IFB</v>
      </c>
      <c r="B15" s="30">
        <v>3</v>
      </c>
      <c r="C15" s="174"/>
      <c r="D15" s="335" t="s">
        <v>216</v>
      </c>
      <c r="E15" s="336"/>
      <c r="F15" s="336"/>
      <c r="G15" s="85"/>
      <c r="H15" s="85"/>
      <c r="I15" s="225"/>
      <c r="J15" s="85"/>
      <c r="K15" s="85"/>
      <c r="L15" s="160"/>
    </row>
    <row r="16" spans="1:12" ht="12.75" customHeight="1" x14ac:dyDescent="0.25">
      <c r="A16" s="232" t="str">
        <f t="shared" si="0"/>
        <v>IFB</v>
      </c>
      <c r="B16" s="30">
        <v>3</v>
      </c>
      <c r="C16" s="174"/>
      <c r="D16" s="335" t="s">
        <v>218</v>
      </c>
      <c r="E16" s="336"/>
      <c r="F16" s="336"/>
      <c r="G16" s="85"/>
      <c r="H16" s="85"/>
      <c r="I16" s="225"/>
      <c r="J16" s="85"/>
      <c r="K16" s="85"/>
      <c r="L16" s="160"/>
    </row>
    <row r="17" spans="1:12" ht="12.75" customHeight="1" x14ac:dyDescent="0.25">
      <c r="A17" s="233" t="str">
        <f t="shared" si="0"/>
        <v>IFB</v>
      </c>
      <c r="B17" s="30">
        <v>3</v>
      </c>
      <c r="C17" s="174"/>
      <c r="D17" s="335" t="s">
        <v>217</v>
      </c>
      <c r="E17" s="336"/>
      <c r="F17" s="336"/>
      <c r="G17" s="149"/>
      <c r="H17" s="85"/>
      <c r="I17" s="225"/>
      <c r="J17" s="85"/>
      <c r="K17" s="85"/>
      <c r="L17" s="160"/>
    </row>
    <row r="18" spans="1:12" ht="11.25" customHeight="1" x14ac:dyDescent="0.25">
      <c r="A18" s="233" t="str">
        <f>IFERROR(A6,"ifb")</f>
        <v>IFB</v>
      </c>
      <c r="B18" s="32">
        <v>4</v>
      </c>
      <c r="C18" s="270"/>
      <c r="D18" s="181" t="s">
        <v>301</v>
      </c>
      <c r="E18" s="149"/>
      <c r="F18" s="149"/>
      <c r="G18" s="149"/>
      <c r="H18" s="85"/>
      <c r="I18" s="225"/>
      <c r="J18" s="85"/>
      <c r="K18" s="85"/>
      <c r="L18" s="160"/>
    </row>
    <row r="19" spans="1:12" ht="12.75" customHeight="1" x14ac:dyDescent="0.25">
      <c r="A19" s="161"/>
      <c r="B19" s="150"/>
      <c r="C19" s="149"/>
      <c r="D19" s="149"/>
      <c r="E19" s="149"/>
      <c r="F19" s="149"/>
      <c r="G19" s="149"/>
      <c r="H19" s="85"/>
      <c r="I19" s="85"/>
      <c r="J19" s="85"/>
      <c r="K19" s="85"/>
      <c r="L19" s="160"/>
    </row>
    <row r="20" spans="1:12" ht="12.75" customHeight="1" x14ac:dyDescent="0.25">
      <c r="A20" s="161"/>
      <c r="B20" s="150"/>
      <c r="C20" s="149"/>
      <c r="D20" s="185"/>
      <c r="E20" s="149"/>
      <c r="F20" s="149"/>
      <c r="G20" s="149"/>
      <c r="H20" s="85"/>
      <c r="I20" s="85"/>
      <c r="J20" s="85"/>
      <c r="K20" s="85"/>
      <c r="L20" s="160"/>
    </row>
    <row r="21" spans="1:12" ht="12.75" customHeight="1" x14ac:dyDescent="0.25">
      <c r="A21" s="195"/>
      <c r="B21" s="85"/>
      <c r="C21" s="85"/>
      <c r="D21" s="85"/>
      <c r="E21" s="85"/>
      <c r="F21" s="85"/>
      <c r="G21" s="85"/>
      <c r="H21" s="85"/>
      <c r="I21" s="85"/>
      <c r="J21" s="85"/>
      <c r="K21" s="85"/>
      <c r="L21" s="160"/>
    </row>
    <row r="22" spans="1:12" ht="12.75" customHeight="1" x14ac:dyDescent="0.25">
      <c r="A22" s="159"/>
      <c r="B22" s="85"/>
      <c r="C22" s="85"/>
      <c r="D22" s="85"/>
      <c r="E22" s="85"/>
      <c r="F22" s="85"/>
      <c r="G22" s="85"/>
      <c r="H22" s="85"/>
      <c r="I22" s="85"/>
      <c r="J22" s="85"/>
      <c r="K22" s="85"/>
      <c r="L22" s="160"/>
    </row>
    <row r="23" spans="1:12" ht="12.75" customHeight="1" x14ac:dyDescent="0.25">
      <c r="A23" s="159"/>
      <c r="B23" s="85"/>
      <c r="C23" s="85"/>
      <c r="D23" s="85"/>
      <c r="E23" s="85"/>
      <c r="F23" s="85"/>
      <c r="G23" s="85"/>
      <c r="H23" s="85"/>
      <c r="I23" s="85"/>
      <c r="J23" s="85"/>
      <c r="K23" s="85"/>
      <c r="L23" s="160"/>
    </row>
    <row r="24" spans="1:12" ht="12.75" customHeight="1" x14ac:dyDescent="0.25">
      <c r="A24" s="162"/>
      <c r="B24" s="163"/>
      <c r="C24" s="163"/>
      <c r="D24" s="163"/>
      <c r="E24" s="163"/>
      <c r="F24" s="163"/>
      <c r="G24" s="163"/>
      <c r="H24" s="163"/>
      <c r="I24" s="163"/>
      <c r="J24" s="163"/>
      <c r="K24" s="163"/>
      <c r="L24" s="164"/>
    </row>
    <row r="25" spans="1:12" ht="12.75" customHeight="1" x14ac:dyDescent="0.25">
      <c r="A25" s="81"/>
      <c r="B25" s="81"/>
      <c r="C25" s="81"/>
      <c r="D25" s="81"/>
      <c r="E25" s="81"/>
      <c r="F25" s="81"/>
      <c r="G25" s="81"/>
      <c r="H25" s="81"/>
      <c r="I25" s="81"/>
      <c r="J25" s="81"/>
      <c r="K25" s="81"/>
      <c r="L25" s="81"/>
    </row>
    <row r="26" spans="1:12" ht="12.75" customHeight="1" x14ac:dyDescent="0.25">
      <c r="A26" s="81"/>
      <c r="B26" s="81"/>
      <c r="C26" s="81"/>
      <c r="D26" s="81"/>
      <c r="E26" s="81"/>
      <c r="F26" s="81"/>
      <c r="G26" s="81"/>
      <c r="H26" s="81"/>
      <c r="I26" s="81"/>
      <c r="J26" s="81"/>
      <c r="K26" s="81"/>
      <c r="L26" s="81"/>
    </row>
    <row r="27" spans="1:12" ht="12.75" customHeight="1" x14ac:dyDescent="0.25">
      <c r="A27" s="81"/>
      <c r="B27" s="81"/>
      <c r="C27" s="81"/>
      <c r="D27" s="81"/>
      <c r="E27" s="81"/>
      <c r="F27" s="81"/>
      <c r="G27" s="81"/>
      <c r="H27" s="81"/>
      <c r="I27" s="81"/>
      <c r="J27" s="81"/>
      <c r="K27" s="81"/>
      <c r="L27" s="81"/>
    </row>
    <row r="28" spans="1:12" ht="12.75" customHeight="1" x14ac:dyDescent="0.25">
      <c r="A28" s="81"/>
      <c r="B28" s="81"/>
      <c r="C28" s="81"/>
      <c r="D28" s="81"/>
      <c r="E28" s="81"/>
      <c r="F28" s="81"/>
      <c r="G28" s="81"/>
      <c r="H28" s="81"/>
      <c r="I28" s="81"/>
      <c r="J28" s="81"/>
      <c r="K28" s="81"/>
      <c r="L28" s="81"/>
    </row>
    <row r="29" spans="1:12" ht="12.75" customHeight="1" x14ac:dyDescent="0.25">
      <c r="A29" s="81"/>
      <c r="B29" s="81"/>
      <c r="C29" s="81"/>
      <c r="D29" s="81"/>
      <c r="E29" s="81"/>
      <c r="F29" s="81"/>
      <c r="G29" s="81"/>
      <c r="H29" s="81"/>
      <c r="I29" s="81"/>
      <c r="J29" s="81"/>
      <c r="K29" s="81"/>
      <c r="L29" s="81"/>
    </row>
    <row r="30" spans="1:12" ht="12.75" customHeight="1" x14ac:dyDescent="0.25">
      <c r="A30" s="81"/>
      <c r="B30" s="81"/>
      <c r="C30" s="81"/>
      <c r="D30" s="81"/>
      <c r="E30" s="81"/>
      <c r="F30" s="81"/>
      <c r="G30" s="81"/>
      <c r="H30" s="81"/>
      <c r="I30" s="81"/>
      <c r="J30" s="81"/>
      <c r="K30" s="81"/>
      <c r="L30" s="81"/>
    </row>
    <row r="31" spans="1:12" ht="12.75" customHeight="1" x14ac:dyDescent="0.25">
      <c r="A31" s="81"/>
      <c r="B31" s="81"/>
      <c r="C31" s="81"/>
      <c r="D31" s="81"/>
      <c r="E31" s="81"/>
      <c r="F31" s="81"/>
      <c r="G31" s="81"/>
      <c r="H31" s="81"/>
      <c r="I31" s="81"/>
      <c r="J31" s="81"/>
      <c r="K31" s="81"/>
      <c r="L31" s="81"/>
    </row>
    <row r="32" spans="1:12" ht="12.75" customHeight="1" x14ac:dyDescent="0.25">
      <c r="A32" s="81"/>
      <c r="B32" s="81"/>
      <c r="C32" s="81"/>
      <c r="D32" s="81"/>
      <c r="E32" s="81"/>
      <c r="F32" s="81"/>
      <c r="G32" s="81"/>
      <c r="H32" s="81"/>
      <c r="I32" s="81"/>
      <c r="J32" s="81"/>
      <c r="K32" s="81"/>
      <c r="L32" s="81"/>
    </row>
    <row r="33" spans="1:12" ht="12.75" customHeight="1" x14ac:dyDescent="0.25">
      <c r="A33" s="81"/>
      <c r="B33" s="81"/>
      <c r="C33" s="81"/>
      <c r="D33" s="81"/>
      <c r="E33" s="81"/>
      <c r="F33" s="81"/>
      <c r="G33" s="81"/>
      <c r="H33" s="81"/>
      <c r="I33" s="81"/>
      <c r="J33" s="81"/>
      <c r="K33" s="81"/>
      <c r="L33" s="81"/>
    </row>
    <row r="34" spans="1:12" ht="12.75" customHeight="1" x14ac:dyDescent="0.25">
      <c r="A34" s="81"/>
      <c r="B34" s="81"/>
      <c r="C34" s="81"/>
      <c r="D34" s="81"/>
      <c r="E34" s="81"/>
      <c r="F34" s="81"/>
      <c r="G34" s="81"/>
      <c r="H34" s="81"/>
      <c r="I34" s="81"/>
      <c r="J34" s="81"/>
      <c r="K34" s="81"/>
      <c r="L34" s="81"/>
    </row>
    <row r="35" spans="1:12" ht="12.75" customHeight="1" x14ac:dyDescent="0.25">
      <c r="A35" s="81"/>
      <c r="B35" s="81"/>
      <c r="C35" s="81"/>
      <c r="D35" s="81"/>
      <c r="E35" s="81"/>
      <c r="F35" s="81"/>
      <c r="G35" s="81"/>
      <c r="H35" s="81"/>
      <c r="I35" s="81"/>
      <c r="J35" s="81"/>
      <c r="K35" s="81"/>
      <c r="L35" s="81"/>
    </row>
    <row r="36" spans="1:12" ht="12.75" customHeight="1" x14ac:dyDescent="0.25">
      <c r="A36" s="81"/>
      <c r="B36" s="81"/>
      <c r="C36" s="81"/>
      <c r="D36" s="81"/>
      <c r="E36" s="81"/>
      <c r="F36" s="81"/>
      <c r="G36" s="81"/>
      <c r="H36" s="81"/>
      <c r="I36" s="81"/>
      <c r="J36" s="81"/>
      <c r="K36" s="81"/>
      <c r="L36" s="81"/>
    </row>
    <row r="37" spans="1:12" ht="12.75" customHeight="1" x14ac:dyDescent="0.25">
      <c r="A37" s="81"/>
      <c r="B37" s="81"/>
      <c r="C37" s="81"/>
      <c r="D37" s="81"/>
      <c r="E37" s="81"/>
      <c r="F37" s="81"/>
      <c r="G37" s="81"/>
      <c r="H37" s="81"/>
      <c r="I37" s="81"/>
      <c r="J37" s="81"/>
      <c r="K37" s="81"/>
      <c r="L37" s="81"/>
    </row>
  </sheetData>
  <mergeCells count="15">
    <mergeCell ref="D15:F15"/>
    <mergeCell ref="D16:F16"/>
    <mergeCell ref="D17:F17"/>
    <mergeCell ref="D14:F14"/>
    <mergeCell ref="B2:D2"/>
    <mergeCell ref="B3:D3"/>
    <mergeCell ref="B4:D4"/>
    <mergeCell ref="E3:F3"/>
    <mergeCell ref="E2:F2"/>
    <mergeCell ref="E13:F13"/>
    <mergeCell ref="D11:E11"/>
    <mergeCell ref="D12:F12"/>
    <mergeCell ref="E4:F4"/>
    <mergeCell ref="C7:H7"/>
    <mergeCell ref="B6:G6"/>
  </mergeCells>
  <printOptions gridLines="1"/>
  <pageMargins left="0.25" right="0.25" top="0.75" bottom="0.75" header="0.3" footer="0.3"/>
  <pageSetup orientation="landscape" r:id="rId1"/>
  <headerFooter>
    <oddHeader>&amp;C
&amp;G</oddHeader>
    <oddFooter>&amp;L&amp;F&amp;C&amp;A&amp;Rrev. 10/22/13</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misc!$A$6:$A$11</xm:f>
          </x14:formula1>
          <xm:sqref>G16</xm:sqref>
        </x14:dataValidation>
        <x14:dataValidation type="list" allowBlank="1" showInputMessage="1" showErrorMessage="1" xr:uid="{00000000-0002-0000-0600-000001000000}">
          <x14:formula1>
            <xm:f>misc!$A$1:$A$3</xm:f>
          </x14:formula1>
          <xm:sqref>E1 I8:I18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N53"/>
  <sheetViews>
    <sheetView view="pageLayout" zoomScaleNormal="80" workbookViewId="0">
      <selection activeCell="I20" sqref="I20"/>
    </sheetView>
  </sheetViews>
  <sheetFormatPr defaultRowHeight="15" x14ac:dyDescent="0.25"/>
  <cols>
    <col min="1" max="1" width="3.42578125" customWidth="1"/>
    <col min="2" max="2" width="12" customWidth="1"/>
    <col min="3" max="3" width="14" customWidth="1"/>
    <col min="4" max="4" width="3.42578125" customWidth="1"/>
    <col min="6" max="6" width="12.140625" customWidth="1"/>
    <col min="7" max="7" width="3.42578125" customWidth="1"/>
    <col min="8" max="8" width="6.7109375" customWidth="1"/>
    <col min="9" max="9" width="6" customWidth="1"/>
    <col min="10" max="10" width="6.5703125" customWidth="1"/>
    <col min="11" max="11" width="3.42578125" customWidth="1"/>
  </cols>
  <sheetData>
    <row r="1" spans="1:14" ht="21" x14ac:dyDescent="0.35">
      <c r="A1" s="348" t="s">
        <v>11</v>
      </c>
      <c r="B1" s="348"/>
      <c r="C1" s="348"/>
      <c r="D1" s="348"/>
      <c r="E1" s="348"/>
      <c r="F1" s="349"/>
      <c r="G1" s="349"/>
      <c r="H1" s="349"/>
      <c r="I1" s="349"/>
      <c r="J1" s="349"/>
      <c r="K1" s="349"/>
      <c r="L1" s="349"/>
      <c r="M1" s="349"/>
    </row>
    <row r="2" spans="1:14" x14ac:dyDescent="0.25">
      <c r="A2" s="356" t="s">
        <v>59</v>
      </c>
      <c r="B2" s="350"/>
      <c r="C2" s="320" t="str">
        <f>IF(ISBLANK('Pre-Procurement'!B3),"",'Pre-Procurement'!B3)</f>
        <v/>
      </c>
      <c r="D2" s="320"/>
      <c r="E2" s="39"/>
      <c r="F2" s="39"/>
      <c r="G2" s="350" t="s">
        <v>60</v>
      </c>
      <c r="H2" s="350"/>
      <c r="I2" s="350"/>
      <c r="J2" s="350"/>
      <c r="K2" s="320" t="str">
        <f>'Pre-Procurement'!A6</f>
        <v>IFB</v>
      </c>
      <c r="L2" s="320"/>
      <c r="M2" s="357"/>
      <c r="N2" s="50"/>
    </row>
    <row r="3" spans="1:14" ht="15.75" x14ac:dyDescent="0.25">
      <c r="A3" s="321" t="s">
        <v>160</v>
      </c>
      <c r="B3" s="284"/>
      <c r="C3" s="369" t="str">
        <f>IF(ISBLANK('Pre-Procurement'!B4),"",'Pre-Procurement'!B4)</f>
        <v/>
      </c>
      <c r="D3" s="370"/>
      <c r="E3" s="370"/>
      <c r="F3" s="38"/>
      <c r="G3" s="358" t="s">
        <v>61</v>
      </c>
      <c r="H3" s="358"/>
      <c r="I3" s="358"/>
      <c r="J3" s="358"/>
      <c r="K3" s="361" t="str">
        <f>IF(ISBLANK('Pre-Procurement'!G2),"",'Pre-Procurement'!G2)</f>
        <v/>
      </c>
      <c r="L3" s="316"/>
      <c r="M3" s="362"/>
    </row>
    <row r="4" spans="1:14" x14ac:dyDescent="0.25">
      <c r="A4" s="321" t="s">
        <v>50</v>
      </c>
      <c r="B4" s="358"/>
      <c r="C4" s="359" t="str">
        <f>IF(ISBLANK('Pre-Procurement'!G3),"",'Pre-Procurement'!G3)</f>
        <v/>
      </c>
      <c r="D4" s="359"/>
      <c r="E4" s="359"/>
      <c r="F4" s="359"/>
      <c r="G4" s="359"/>
      <c r="H4" s="359"/>
      <c r="I4" s="38"/>
      <c r="J4" s="360" t="s">
        <v>175</v>
      </c>
      <c r="K4" s="360"/>
      <c r="L4" s="320" t="str">
        <f>IF(ISBLANK('Pre-Procurement'!B2),"",'Pre-Procurement'!B2)</f>
        <v/>
      </c>
      <c r="M4" s="363"/>
      <c r="N4" s="50"/>
    </row>
    <row r="5" spans="1:14" x14ac:dyDescent="0.25">
      <c r="A5" s="68"/>
      <c r="B5" s="38"/>
      <c r="C5" s="38"/>
      <c r="D5" s="38"/>
      <c r="E5" s="38"/>
      <c r="F5" s="38"/>
      <c r="G5" s="38"/>
      <c r="H5" s="38"/>
      <c r="I5" s="38"/>
      <c r="J5" s="38"/>
      <c r="K5" s="38"/>
      <c r="L5" s="38"/>
      <c r="M5" s="41"/>
    </row>
    <row r="6" spans="1:14" x14ac:dyDescent="0.25">
      <c r="A6" s="321" t="s">
        <v>62</v>
      </c>
      <c r="B6" s="358"/>
      <c r="C6" s="69" t="s">
        <v>63</v>
      </c>
      <c r="D6" s="366"/>
      <c r="E6" s="366"/>
      <c r="F6" s="364"/>
      <c r="G6" s="364"/>
      <c r="H6" s="38"/>
      <c r="I6" s="38" t="s">
        <v>64</v>
      </c>
      <c r="J6" s="367"/>
      <c r="K6" s="364"/>
      <c r="L6" s="364"/>
      <c r="M6" s="365"/>
    </row>
    <row r="7" spans="1:14" ht="7.5" customHeight="1" x14ac:dyDescent="0.25">
      <c r="A7" s="68"/>
      <c r="B7" s="38"/>
      <c r="C7" s="38"/>
      <c r="D7" s="38"/>
      <c r="E7" s="38"/>
      <c r="F7" s="38"/>
      <c r="G7" s="38"/>
      <c r="H7" s="38"/>
      <c r="I7" s="38"/>
      <c r="J7" s="38"/>
      <c r="K7" s="38"/>
      <c r="L7" s="38"/>
      <c r="M7" s="41"/>
    </row>
    <row r="8" spans="1:14" x14ac:dyDescent="0.25">
      <c r="A8" s="321" t="s">
        <v>67</v>
      </c>
      <c r="B8" s="358"/>
      <c r="C8" s="69" t="s">
        <v>65</v>
      </c>
      <c r="D8" s="364"/>
      <c r="E8" s="364"/>
      <c r="F8" s="364"/>
      <c r="G8" s="364"/>
      <c r="H8" s="38"/>
      <c r="I8" s="38" t="s">
        <v>66</v>
      </c>
      <c r="J8" s="364"/>
      <c r="K8" s="364"/>
      <c r="L8" s="364"/>
      <c r="M8" s="365"/>
    </row>
    <row r="9" spans="1:14" ht="7.5" customHeight="1" x14ac:dyDescent="0.25">
      <c r="A9" s="68"/>
      <c r="B9" s="38"/>
      <c r="C9" s="38"/>
      <c r="D9" s="38"/>
      <c r="E9" s="38"/>
      <c r="F9" s="38"/>
      <c r="G9" s="38"/>
      <c r="H9" s="38"/>
      <c r="I9" s="38"/>
      <c r="J9" s="38"/>
      <c r="K9" s="38"/>
      <c r="L9" s="38"/>
      <c r="M9" s="41"/>
    </row>
    <row r="10" spans="1:14" x14ac:dyDescent="0.25">
      <c r="A10" s="321" t="s">
        <v>68</v>
      </c>
      <c r="B10" s="358"/>
      <c r="C10" s="38" t="s">
        <v>69</v>
      </c>
      <c r="D10" s="364"/>
      <c r="E10" s="364"/>
      <c r="F10" s="364"/>
      <c r="G10" s="364"/>
      <c r="H10" s="38"/>
      <c r="I10" s="38" t="s">
        <v>70</v>
      </c>
      <c r="J10" s="364"/>
      <c r="K10" s="364"/>
      <c r="L10" s="364"/>
      <c r="M10" s="365"/>
    </row>
    <row r="11" spans="1:14" x14ac:dyDescent="0.25">
      <c r="A11" s="70"/>
      <c r="B11" s="42"/>
      <c r="C11" s="42"/>
      <c r="D11" s="42"/>
      <c r="E11" s="42"/>
      <c r="F11" s="42"/>
      <c r="G11" s="42"/>
      <c r="H11" s="42"/>
      <c r="I11" s="42"/>
      <c r="J11" s="42"/>
      <c r="K11" s="42"/>
      <c r="L11" s="42"/>
      <c r="M11" s="43"/>
    </row>
    <row r="12" spans="1:14" s="2" customFormat="1" x14ac:dyDescent="0.25">
      <c r="A12" s="38"/>
      <c r="B12" s="38"/>
      <c r="C12" s="38"/>
      <c r="D12" s="38"/>
      <c r="E12" s="38"/>
      <c r="F12" s="38"/>
      <c r="G12" s="38"/>
      <c r="H12" s="38"/>
      <c r="I12" s="38"/>
      <c r="J12" s="38"/>
      <c r="K12" s="38"/>
      <c r="L12" s="38"/>
      <c r="M12" s="38"/>
    </row>
    <row r="13" spans="1:14" x14ac:dyDescent="0.25">
      <c r="A13" s="356" t="s">
        <v>83</v>
      </c>
      <c r="B13" s="350"/>
      <c r="C13" s="350"/>
      <c r="D13" s="350"/>
      <c r="E13" s="350"/>
      <c r="F13" s="350"/>
      <c r="G13" s="350"/>
      <c r="H13" s="350"/>
      <c r="I13" s="350"/>
      <c r="J13" s="350"/>
      <c r="K13" s="39"/>
      <c r="L13" s="39"/>
      <c r="M13" s="40"/>
      <c r="N13" s="29"/>
    </row>
    <row r="14" spans="1:14" s="67" customFormat="1" x14ac:dyDescent="0.25">
      <c r="A14" s="71"/>
      <c r="B14" s="358" t="s">
        <v>71</v>
      </c>
      <c r="C14" s="358"/>
      <c r="D14" s="71"/>
      <c r="E14" s="358" t="s">
        <v>72</v>
      </c>
      <c r="F14" s="358"/>
      <c r="G14" s="71"/>
      <c r="H14" s="358" t="s">
        <v>79</v>
      </c>
      <c r="I14" s="358"/>
      <c r="J14" s="38"/>
      <c r="K14" s="38"/>
      <c r="L14" s="38"/>
      <c r="M14" s="41"/>
      <c r="N14" s="72"/>
    </row>
    <row r="15" spans="1:14" s="67" customFormat="1" x14ac:dyDescent="0.25">
      <c r="A15" s="71"/>
      <c r="B15" s="358" t="s">
        <v>73</v>
      </c>
      <c r="C15" s="358"/>
      <c r="D15" s="71"/>
      <c r="E15" s="358" t="s">
        <v>74</v>
      </c>
      <c r="F15" s="358"/>
      <c r="G15" s="71"/>
      <c r="H15" s="358" t="s">
        <v>80</v>
      </c>
      <c r="I15" s="358"/>
      <c r="J15" s="38"/>
      <c r="K15" s="38"/>
      <c r="L15" s="38"/>
      <c r="M15" s="41"/>
      <c r="N15" s="72"/>
    </row>
    <row r="16" spans="1:14" s="67" customFormat="1" x14ac:dyDescent="0.25">
      <c r="A16" s="71"/>
      <c r="B16" s="358" t="s">
        <v>75</v>
      </c>
      <c r="C16" s="358"/>
      <c r="D16" s="71"/>
      <c r="E16" s="358" t="s">
        <v>76</v>
      </c>
      <c r="F16" s="358"/>
      <c r="G16" s="71"/>
      <c r="H16" s="358" t="s">
        <v>81</v>
      </c>
      <c r="I16" s="358"/>
      <c r="J16" s="38"/>
      <c r="K16" s="38"/>
      <c r="L16" s="38"/>
      <c r="M16" s="41"/>
      <c r="N16" s="72"/>
    </row>
    <row r="17" spans="1:14" x14ac:dyDescent="0.25">
      <c r="A17" s="71"/>
      <c r="B17" s="368" t="s">
        <v>77</v>
      </c>
      <c r="C17" s="368"/>
      <c r="D17" s="71"/>
      <c r="E17" s="368" t="s">
        <v>78</v>
      </c>
      <c r="F17" s="368"/>
      <c r="G17" s="71"/>
      <c r="H17" s="368" t="s">
        <v>82</v>
      </c>
      <c r="I17" s="368"/>
      <c r="J17" s="38"/>
      <c r="K17" s="38"/>
      <c r="L17" s="38"/>
      <c r="M17" s="41"/>
      <c r="N17" s="29"/>
    </row>
    <row r="18" spans="1:14" x14ac:dyDescent="0.25">
      <c r="A18" s="68"/>
      <c r="B18" s="38"/>
      <c r="C18" s="38"/>
      <c r="D18" s="38"/>
      <c r="E18" s="38"/>
      <c r="F18" s="38"/>
      <c r="G18" s="38"/>
      <c r="H18" s="38"/>
      <c r="I18" s="38"/>
      <c r="J18" s="38"/>
      <c r="K18" s="38"/>
      <c r="L18" s="38"/>
      <c r="M18" s="41"/>
      <c r="N18" s="29"/>
    </row>
    <row r="19" spans="1:14" x14ac:dyDescent="0.25">
      <c r="A19" s="321" t="s">
        <v>84</v>
      </c>
      <c r="B19" s="358"/>
      <c r="C19" s="358"/>
      <c r="D19" s="38"/>
      <c r="E19" s="38"/>
      <c r="F19" s="38"/>
      <c r="G19" s="38"/>
      <c r="H19" s="38"/>
      <c r="I19" s="38"/>
      <c r="J19" s="38"/>
      <c r="K19" s="38"/>
      <c r="L19" s="38"/>
      <c r="M19" s="41"/>
      <c r="N19" s="29"/>
    </row>
    <row r="20" spans="1:14" x14ac:dyDescent="0.25">
      <c r="A20" s="68"/>
      <c r="B20" s="368" t="s">
        <v>85</v>
      </c>
      <c r="C20" s="368"/>
      <c r="D20" s="358"/>
      <c r="E20" s="358"/>
      <c r="F20" s="358"/>
      <c r="G20" s="74"/>
      <c r="H20" s="38" t="s">
        <v>98</v>
      </c>
      <c r="I20" s="79"/>
      <c r="J20" s="38"/>
      <c r="K20" s="73"/>
      <c r="L20" s="38" t="s">
        <v>87</v>
      </c>
      <c r="M20" s="41"/>
      <c r="N20" s="29"/>
    </row>
    <row r="21" spans="1:14" x14ac:dyDescent="0.25">
      <c r="A21" s="68"/>
      <c r="B21" s="358" t="s">
        <v>88</v>
      </c>
      <c r="C21" s="307"/>
      <c r="D21" s="307"/>
      <c r="E21" s="307"/>
      <c r="F21" s="307"/>
      <c r="G21" s="78"/>
      <c r="H21" s="38" t="s">
        <v>98</v>
      </c>
      <c r="I21" s="38"/>
      <c r="J21" s="38"/>
      <c r="K21" s="74"/>
      <c r="L21" s="38" t="s">
        <v>87</v>
      </c>
      <c r="M21" s="41"/>
      <c r="N21" s="29"/>
    </row>
    <row r="22" spans="1:14" x14ac:dyDescent="0.25">
      <c r="A22" s="68"/>
      <c r="B22" s="358" t="s">
        <v>185</v>
      </c>
      <c r="C22" s="358"/>
      <c r="D22" s="358"/>
      <c r="E22" s="358"/>
      <c r="F22" s="358"/>
      <c r="G22" s="74"/>
      <c r="H22" s="38" t="s">
        <v>86</v>
      </c>
      <c r="I22" s="38"/>
      <c r="J22" s="38"/>
      <c r="K22" s="74"/>
      <c r="L22" s="38" t="s">
        <v>121</v>
      </c>
      <c r="M22" s="41"/>
      <c r="N22" s="29"/>
    </row>
    <row r="23" spans="1:14" x14ac:dyDescent="0.25">
      <c r="A23" s="68"/>
      <c r="B23" s="358" t="s">
        <v>89</v>
      </c>
      <c r="C23" s="358"/>
      <c r="D23" s="358"/>
      <c r="E23" s="358"/>
      <c r="F23" s="358"/>
      <c r="G23" s="358"/>
      <c r="H23" s="358"/>
      <c r="I23" s="38"/>
      <c r="J23" s="38"/>
      <c r="K23" s="38"/>
      <c r="L23" s="38"/>
      <c r="M23" s="41"/>
      <c r="N23" s="29"/>
    </row>
    <row r="24" spans="1:14" x14ac:dyDescent="0.25">
      <c r="A24" s="68"/>
      <c r="B24" s="358" t="s">
        <v>90</v>
      </c>
      <c r="C24" s="358"/>
      <c r="D24" s="364"/>
      <c r="E24" s="364"/>
      <c r="F24" s="38"/>
      <c r="G24" s="38"/>
      <c r="H24" s="358" t="s">
        <v>92</v>
      </c>
      <c r="I24" s="358"/>
      <c r="J24" s="358"/>
      <c r="K24" s="358"/>
      <c r="L24" s="42"/>
      <c r="M24" s="41"/>
      <c r="N24" s="29"/>
    </row>
    <row r="25" spans="1:14" x14ac:dyDescent="0.25">
      <c r="A25" s="68"/>
      <c r="B25" s="358" t="s">
        <v>91</v>
      </c>
      <c r="C25" s="358"/>
      <c r="D25" s="364"/>
      <c r="E25" s="364"/>
      <c r="F25" s="38"/>
      <c r="G25" s="38"/>
      <c r="H25" s="358" t="s">
        <v>93</v>
      </c>
      <c r="I25" s="358"/>
      <c r="J25" s="358"/>
      <c r="K25" s="358"/>
      <c r="L25" s="42"/>
      <c r="M25" s="41"/>
      <c r="N25" s="29"/>
    </row>
    <row r="26" spans="1:14" x14ac:dyDescent="0.25">
      <c r="A26" s="68"/>
      <c r="B26" s="358" t="s">
        <v>94</v>
      </c>
      <c r="C26" s="358"/>
      <c r="D26" s="364"/>
      <c r="E26" s="364"/>
      <c r="F26" s="38"/>
      <c r="G26" s="38"/>
      <c r="H26" s="358" t="s">
        <v>95</v>
      </c>
      <c r="I26" s="358"/>
      <c r="J26" s="358"/>
      <c r="K26" s="358"/>
      <c r="L26" s="42"/>
      <c r="M26" s="41"/>
      <c r="N26" s="29"/>
    </row>
    <row r="27" spans="1:14" x14ac:dyDescent="0.25">
      <c r="A27" s="70"/>
      <c r="B27" s="42"/>
      <c r="C27" s="42"/>
      <c r="D27" s="42"/>
      <c r="E27" s="42"/>
      <c r="F27" s="42"/>
      <c r="G27" s="42"/>
      <c r="H27" s="42"/>
      <c r="I27" s="42"/>
      <c r="J27" s="42"/>
      <c r="K27" s="42"/>
      <c r="L27" s="42"/>
      <c r="M27" s="43"/>
      <c r="N27" s="29"/>
    </row>
    <row r="28" spans="1:14" s="2" customFormat="1" x14ac:dyDescent="0.25">
      <c r="A28" s="38"/>
      <c r="B28" s="38"/>
      <c r="C28" s="38"/>
      <c r="D28" s="38"/>
      <c r="E28" s="38"/>
      <c r="F28" s="38"/>
      <c r="G28" s="38"/>
      <c r="H28" s="38"/>
      <c r="I28" s="38"/>
      <c r="J28" s="38"/>
      <c r="K28" s="38"/>
      <c r="L28" s="38"/>
      <c r="M28" s="38"/>
      <c r="N28" s="29"/>
    </row>
    <row r="29" spans="1:14" x14ac:dyDescent="0.25">
      <c r="A29" s="345" t="s">
        <v>96</v>
      </c>
      <c r="B29" s="346"/>
      <c r="C29" s="346"/>
      <c r="D29" s="74"/>
      <c r="E29" s="75" t="s">
        <v>98</v>
      </c>
      <c r="F29" s="75"/>
      <c r="G29" s="74"/>
      <c r="H29" s="346" t="s">
        <v>97</v>
      </c>
      <c r="I29" s="346"/>
      <c r="J29" s="75"/>
      <c r="K29" s="75"/>
      <c r="L29" s="75"/>
      <c r="M29" s="76"/>
      <c r="N29" s="29"/>
    </row>
    <row r="30" spans="1:14" x14ac:dyDescent="0.25">
      <c r="A30" s="356" t="s">
        <v>99</v>
      </c>
      <c r="B30" s="350"/>
      <c r="C30" s="350"/>
      <c r="D30" s="39"/>
      <c r="E30" s="350" t="s">
        <v>120</v>
      </c>
      <c r="F30" s="315"/>
      <c r="G30" s="315"/>
      <c r="H30" s="315"/>
      <c r="I30" s="39"/>
      <c r="J30" s="39"/>
      <c r="K30" s="39"/>
      <c r="L30" s="39"/>
      <c r="M30" s="40"/>
      <c r="N30" s="29"/>
    </row>
    <row r="31" spans="1:14" s="2" customFormat="1" x14ac:dyDescent="0.25">
      <c r="A31" s="214"/>
      <c r="B31" s="329" t="s">
        <v>207</v>
      </c>
      <c r="C31" s="372"/>
      <c r="D31" s="372"/>
      <c r="E31" s="372"/>
      <c r="F31" s="207"/>
      <c r="G31" s="213"/>
      <c r="H31" s="207"/>
      <c r="I31" s="38"/>
      <c r="J31" s="38"/>
      <c r="K31" s="38"/>
      <c r="L31" s="38"/>
      <c r="M31" s="41"/>
      <c r="N31" s="29"/>
    </row>
    <row r="32" spans="1:14" s="2" customFormat="1" x14ac:dyDescent="0.25">
      <c r="A32" s="214"/>
      <c r="B32" s="329" t="s">
        <v>206</v>
      </c>
      <c r="C32" s="372"/>
      <c r="D32" s="372"/>
      <c r="E32" s="372"/>
      <c r="F32" s="207"/>
      <c r="G32" s="215"/>
      <c r="H32" s="373" t="s">
        <v>220</v>
      </c>
      <c r="I32" s="313"/>
      <c r="J32" s="313"/>
      <c r="K32" s="313"/>
      <c r="L32" s="313"/>
      <c r="M32" s="374"/>
      <c r="N32" s="29"/>
    </row>
    <row r="33" spans="1:14" x14ac:dyDescent="0.25">
      <c r="A33" s="74"/>
      <c r="B33" s="358" t="s">
        <v>186</v>
      </c>
      <c r="C33" s="358"/>
      <c r="D33" s="358"/>
      <c r="E33" s="358"/>
      <c r="F33" s="38"/>
      <c r="G33" s="74"/>
      <c r="H33" s="358" t="s">
        <v>210</v>
      </c>
      <c r="I33" s="358"/>
      <c r="J33" s="358"/>
      <c r="K33" s="358"/>
      <c r="L33" s="358"/>
      <c r="M33" s="377"/>
      <c r="N33" s="29"/>
    </row>
    <row r="34" spans="1:14" x14ac:dyDescent="0.25">
      <c r="A34" s="74"/>
      <c r="B34" s="358" t="s">
        <v>100</v>
      </c>
      <c r="C34" s="358"/>
      <c r="D34" s="358"/>
      <c r="E34" s="358"/>
      <c r="F34" s="38"/>
      <c r="G34" s="74"/>
      <c r="H34" s="358" t="s">
        <v>103</v>
      </c>
      <c r="I34" s="358"/>
      <c r="J34" s="358"/>
      <c r="K34" s="358"/>
      <c r="L34" s="358"/>
      <c r="M34" s="377"/>
      <c r="N34" s="29"/>
    </row>
    <row r="35" spans="1:14" x14ac:dyDescent="0.25">
      <c r="A35" s="74"/>
      <c r="B35" s="358" t="s">
        <v>101</v>
      </c>
      <c r="C35" s="358"/>
      <c r="D35" s="358"/>
      <c r="E35" s="358"/>
      <c r="F35" s="38"/>
      <c r="G35" s="74"/>
      <c r="H35" s="358" t="s">
        <v>104</v>
      </c>
      <c r="I35" s="358"/>
      <c r="J35" s="358"/>
      <c r="K35" s="358"/>
      <c r="L35" s="358"/>
      <c r="M35" s="377"/>
      <c r="N35" s="29"/>
    </row>
    <row r="36" spans="1:14" x14ac:dyDescent="0.25">
      <c r="A36" s="74"/>
      <c r="B36" s="368" t="s">
        <v>102</v>
      </c>
      <c r="C36" s="368"/>
      <c r="D36" s="368"/>
      <c r="E36" s="368"/>
      <c r="F36" s="38"/>
      <c r="G36" s="74"/>
      <c r="H36" s="368" t="s">
        <v>105</v>
      </c>
      <c r="I36" s="368"/>
      <c r="J36" s="368"/>
      <c r="K36" s="368"/>
      <c r="L36" s="368"/>
      <c r="M36" s="378"/>
      <c r="N36" s="29"/>
    </row>
    <row r="37" spans="1:14" x14ac:dyDescent="0.25">
      <c r="A37" s="74"/>
      <c r="B37" s="368" t="s">
        <v>209</v>
      </c>
      <c r="C37" s="368"/>
      <c r="D37" s="368"/>
      <c r="E37" s="368"/>
      <c r="F37" s="38"/>
      <c r="G37" s="74"/>
      <c r="H37" s="368" t="s">
        <v>106</v>
      </c>
      <c r="I37" s="368"/>
      <c r="J37" s="368"/>
      <c r="K37" s="368"/>
      <c r="L37" s="368"/>
      <c r="M37" s="378"/>
      <c r="N37" s="29"/>
    </row>
    <row r="38" spans="1:14" x14ac:dyDescent="0.25">
      <c r="A38" s="74"/>
      <c r="B38" s="371" t="s">
        <v>221</v>
      </c>
      <c r="C38" s="371"/>
      <c r="D38" s="371"/>
      <c r="E38" s="371"/>
      <c r="F38" s="229"/>
      <c r="G38" s="74"/>
      <c r="H38" s="368" t="s">
        <v>107</v>
      </c>
      <c r="I38" s="368"/>
      <c r="J38" s="368"/>
      <c r="K38" s="368"/>
      <c r="L38" s="368"/>
      <c r="M38" s="378"/>
      <c r="N38" s="29"/>
    </row>
    <row r="39" spans="1:14" x14ac:dyDescent="0.25">
      <c r="A39" s="68"/>
      <c r="B39" s="38"/>
      <c r="C39" s="38"/>
      <c r="D39" s="38"/>
      <c r="E39" s="38"/>
      <c r="F39" s="38"/>
      <c r="G39" s="74"/>
      <c r="H39" s="368" t="s">
        <v>108</v>
      </c>
      <c r="I39" s="358"/>
      <c r="J39" s="77"/>
      <c r="K39" s="368" t="s">
        <v>109</v>
      </c>
      <c r="L39" s="358"/>
      <c r="M39" s="377"/>
      <c r="N39" s="29"/>
    </row>
    <row r="40" spans="1:14" x14ac:dyDescent="0.25">
      <c r="A40" s="321" t="s">
        <v>110</v>
      </c>
      <c r="B40" s="358"/>
      <c r="C40" s="358"/>
      <c r="D40" s="358"/>
      <c r="E40" s="358"/>
      <c r="F40" s="358"/>
      <c r="G40" s="38"/>
      <c r="H40" s="38"/>
      <c r="I40" s="38"/>
      <c r="J40" s="38"/>
      <c r="K40" s="38"/>
      <c r="L40" s="38"/>
      <c r="M40" s="41"/>
    </row>
    <row r="41" spans="1:14" x14ac:dyDescent="0.25">
      <c r="A41" s="74"/>
      <c r="B41" s="368" t="s">
        <v>111</v>
      </c>
      <c r="C41" s="368"/>
      <c r="D41" s="368"/>
      <c r="E41" s="368"/>
      <c r="F41" s="38"/>
      <c r="G41" s="38"/>
      <c r="H41" s="38"/>
      <c r="I41" s="38"/>
      <c r="J41" s="38"/>
      <c r="K41" s="38"/>
      <c r="L41" s="38"/>
      <c r="M41" s="41"/>
    </row>
    <row r="42" spans="1:14" x14ac:dyDescent="0.25">
      <c r="A42" s="74"/>
      <c r="B42" s="368" t="s">
        <v>112</v>
      </c>
      <c r="C42" s="368"/>
      <c r="D42" s="368"/>
      <c r="E42" s="368"/>
      <c r="F42" s="38"/>
      <c r="G42" s="38"/>
      <c r="H42" s="38"/>
      <c r="I42" s="38"/>
      <c r="J42" s="38"/>
      <c r="K42" s="38"/>
      <c r="L42" s="38"/>
      <c r="M42" s="41"/>
    </row>
    <row r="43" spans="1:14" x14ac:dyDescent="0.25">
      <c r="A43" s="74"/>
      <c r="B43" s="376" t="s">
        <v>113</v>
      </c>
      <c r="C43" s="376"/>
      <c r="D43" s="376"/>
      <c r="E43" s="376"/>
      <c r="F43" s="42"/>
      <c r="G43" s="42"/>
      <c r="H43" s="42"/>
      <c r="I43" s="42"/>
      <c r="J43" s="42"/>
      <c r="K43" s="42"/>
      <c r="L43" s="42"/>
      <c r="M43" s="43"/>
    </row>
    <row r="44" spans="1:14" x14ac:dyDescent="0.25">
      <c r="A44" s="7"/>
      <c r="B44" s="7"/>
      <c r="C44" s="7"/>
      <c r="D44" s="7"/>
      <c r="E44" s="7"/>
      <c r="F44" s="7"/>
      <c r="G44" s="7"/>
      <c r="H44" s="7"/>
      <c r="I44" s="7"/>
      <c r="J44" s="7"/>
      <c r="K44" s="7"/>
      <c r="L44" s="7"/>
      <c r="M44" s="7"/>
    </row>
    <row r="45" spans="1:14" x14ac:dyDescent="0.25">
      <c r="A45" s="375" t="s">
        <v>114</v>
      </c>
      <c r="B45" s="375"/>
      <c r="C45" s="375"/>
      <c r="D45" s="375"/>
      <c r="E45" s="375"/>
      <c r="F45" s="74" t="s">
        <v>115</v>
      </c>
      <c r="G45" s="345"/>
      <c r="H45" s="353"/>
      <c r="I45" s="354"/>
      <c r="J45" s="78" t="s">
        <v>116</v>
      </c>
      <c r="K45" s="353"/>
      <c r="L45" s="353"/>
      <c r="M45" s="354"/>
    </row>
    <row r="46" spans="1:14" ht="26.25" customHeight="1" x14ac:dyDescent="0.25">
      <c r="A46" s="343" t="s">
        <v>117</v>
      </c>
      <c r="B46" s="344"/>
      <c r="C46" s="345"/>
      <c r="D46" s="353"/>
      <c r="E46" s="353"/>
      <c r="F46" s="354"/>
      <c r="G46" s="343" t="s">
        <v>117</v>
      </c>
      <c r="H46" s="355"/>
      <c r="I46" s="344"/>
      <c r="J46" s="345"/>
      <c r="K46" s="353"/>
      <c r="L46" s="353"/>
      <c r="M46" s="354"/>
    </row>
    <row r="47" spans="1:14" ht="26.25" customHeight="1" x14ac:dyDescent="0.25">
      <c r="A47" s="343" t="s">
        <v>117</v>
      </c>
      <c r="B47" s="344"/>
      <c r="C47" s="345"/>
      <c r="D47" s="353"/>
      <c r="E47" s="353"/>
      <c r="F47" s="354"/>
      <c r="G47" s="343" t="s">
        <v>117</v>
      </c>
      <c r="H47" s="355"/>
      <c r="I47" s="354"/>
      <c r="J47" s="345"/>
      <c r="K47" s="353"/>
      <c r="L47" s="353"/>
      <c r="M47" s="354"/>
    </row>
    <row r="48" spans="1:14" ht="26.25" customHeight="1" x14ac:dyDescent="0.25">
      <c r="A48" s="343" t="s">
        <v>208</v>
      </c>
      <c r="B48" s="344"/>
      <c r="C48" s="345"/>
      <c r="D48" s="353"/>
      <c r="E48" s="353"/>
      <c r="F48" s="353"/>
      <c r="G48" s="353"/>
      <c r="H48" s="353"/>
      <c r="I48" s="353"/>
      <c r="J48" s="353"/>
      <c r="K48" s="353"/>
      <c r="L48" s="353"/>
      <c r="M48" s="354"/>
    </row>
    <row r="49" spans="1:13" s="2" customFormat="1" ht="26.25" customHeight="1" x14ac:dyDescent="0.25">
      <c r="A49" s="343" t="s">
        <v>117</v>
      </c>
      <c r="B49" s="344"/>
      <c r="C49" s="345"/>
      <c r="D49" s="346"/>
      <c r="E49" s="346"/>
      <c r="F49" s="346"/>
      <c r="G49" s="346"/>
      <c r="H49" s="346"/>
      <c r="I49" s="346"/>
      <c r="J49" s="346"/>
      <c r="K49" s="346"/>
      <c r="L49" s="346"/>
      <c r="M49" s="347"/>
    </row>
    <row r="50" spans="1:13" ht="26.25" customHeight="1" x14ac:dyDescent="0.25">
      <c r="A50" s="375" t="s">
        <v>118</v>
      </c>
      <c r="B50" s="375"/>
      <c r="C50" s="345"/>
      <c r="D50" s="346"/>
      <c r="E50" s="346"/>
      <c r="F50" s="346"/>
      <c r="G50" s="346"/>
      <c r="H50" s="347"/>
      <c r="I50" s="78" t="s">
        <v>116</v>
      </c>
      <c r="J50" s="345"/>
      <c r="K50" s="353"/>
      <c r="L50" s="353"/>
      <c r="M50" s="354"/>
    </row>
    <row r="51" spans="1:13" x14ac:dyDescent="0.25">
      <c r="A51" s="7"/>
      <c r="B51" s="7"/>
      <c r="C51" s="7"/>
      <c r="D51" s="7"/>
      <c r="E51" s="7"/>
      <c r="F51" s="7"/>
      <c r="G51" s="7"/>
      <c r="H51" s="7"/>
      <c r="I51" s="7"/>
      <c r="J51" s="7"/>
      <c r="K51" s="7"/>
      <c r="L51" s="7"/>
      <c r="M51" s="7"/>
    </row>
    <row r="52" spans="1:13" ht="18" x14ac:dyDescent="0.25">
      <c r="A52" s="351" t="s">
        <v>119</v>
      </c>
      <c r="B52" s="351"/>
      <c r="C52" s="351"/>
      <c r="D52" s="352"/>
      <c r="E52" s="352"/>
      <c r="F52" s="284"/>
      <c r="G52" s="5"/>
      <c r="H52" s="5"/>
      <c r="I52" s="5"/>
      <c r="J52" s="5"/>
      <c r="K52" s="5"/>
      <c r="L52" s="196" t="s">
        <v>253</v>
      </c>
      <c r="M52" s="5"/>
    </row>
    <row r="53" spans="1:13" ht="79.5" customHeight="1" x14ac:dyDescent="0.25">
      <c r="A53" s="342" t="s">
        <v>302</v>
      </c>
      <c r="B53" s="342"/>
      <c r="C53" s="342"/>
      <c r="D53" s="342"/>
      <c r="E53" s="342"/>
      <c r="F53" s="342"/>
      <c r="G53" s="342"/>
      <c r="H53" s="342"/>
      <c r="I53" s="342"/>
      <c r="J53" s="342"/>
      <c r="K53" s="342"/>
      <c r="L53" s="342"/>
      <c r="M53" s="342"/>
    </row>
  </sheetData>
  <mergeCells count="96">
    <mergeCell ref="H32:M32"/>
    <mergeCell ref="K45:M45"/>
    <mergeCell ref="A50:B50"/>
    <mergeCell ref="C50:H50"/>
    <mergeCell ref="J50:M50"/>
    <mergeCell ref="B43:E43"/>
    <mergeCell ref="A45:B45"/>
    <mergeCell ref="C45:E45"/>
    <mergeCell ref="H39:I39"/>
    <mergeCell ref="K39:M39"/>
    <mergeCell ref="H33:M33"/>
    <mergeCell ref="H34:M34"/>
    <mergeCell ref="H35:M35"/>
    <mergeCell ref="H36:M36"/>
    <mergeCell ref="H37:M37"/>
    <mergeCell ref="H38:M38"/>
    <mergeCell ref="A3:B3"/>
    <mergeCell ref="C3:E3"/>
    <mergeCell ref="A40:F40"/>
    <mergeCell ref="B41:E41"/>
    <mergeCell ref="B42:E42"/>
    <mergeCell ref="B38:E38"/>
    <mergeCell ref="A29:C29"/>
    <mergeCell ref="A19:C19"/>
    <mergeCell ref="B16:C16"/>
    <mergeCell ref="E16:F16"/>
    <mergeCell ref="B20:F20"/>
    <mergeCell ref="B32:E32"/>
    <mergeCell ref="B31:E31"/>
    <mergeCell ref="B33:E33"/>
    <mergeCell ref="B34:E34"/>
    <mergeCell ref="B35:E35"/>
    <mergeCell ref="B36:E36"/>
    <mergeCell ref="B37:E37"/>
    <mergeCell ref="H29:I29"/>
    <mergeCell ref="A30:C30"/>
    <mergeCell ref="B21:F21"/>
    <mergeCell ref="B26:C26"/>
    <mergeCell ref="D26:E26"/>
    <mergeCell ref="H24:K24"/>
    <mergeCell ref="H25:K25"/>
    <mergeCell ref="H26:K26"/>
    <mergeCell ref="B25:C25"/>
    <mergeCell ref="D25:E25"/>
    <mergeCell ref="B22:F22"/>
    <mergeCell ref="B23:F23"/>
    <mergeCell ref="G23:H23"/>
    <mergeCell ref="B24:C24"/>
    <mergeCell ref="D24:E24"/>
    <mergeCell ref="H16:I16"/>
    <mergeCell ref="B17:C17"/>
    <mergeCell ref="E17:F17"/>
    <mergeCell ref="H17:I17"/>
    <mergeCell ref="B14:C14"/>
    <mergeCell ref="E15:F15"/>
    <mergeCell ref="H15:I15"/>
    <mergeCell ref="H14:I14"/>
    <mergeCell ref="E14:F14"/>
    <mergeCell ref="B15:C15"/>
    <mergeCell ref="J6:M6"/>
    <mergeCell ref="A10:B10"/>
    <mergeCell ref="D10:G10"/>
    <mergeCell ref="J10:M10"/>
    <mergeCell ref="A6:B6"/>
    <mergeCell ref="G45:I45"/>
    <mergeCell ref="A2:B2"/>
    <mergeCell ref="K2:M2"/>
    <mergeCell ref="A4:B4"/>
    <mergeCell ref="C2:D2"/>
    <mergeCell ref="C4:H4"/>
    <mergeCell ref="G2:J2"/>
    <mergeCell ref="G3:J3"/>
    <mergeCell ref="J4:K4"/>
    <mergeCell ref="K3:M3"/>
    <mergeCell ref="L4:M4"/>
    <mergeCell ref="A13:J13"/>
    <mergeCell ref="A8:B8"/>
    <mergeCell ref="D8:G8"/>
    <mergeCell ref="J8:M8"/>
    <mergeCell ref="D6:G6"/>
    <mergeCell ref="A53:M53"/>
    <mergeCell ref="A49:B49"/>
    <mergeCell ref="C49:M49"/>
    <mergeCell ref="A1:M1"/>
    <mergeCell ref="E30:H30"/>
    <mergeCell ref="A52:F52"/>
    <mergeCell ref="A46:B46"/>
    <mergeCell ref="C46:F46"/>
    <mergeCell ref="A47:B47"/>
    <mergeCell ref="C47:F47"/>
    <mergeCell ref="A48:B48"/>
    <mergeCell ref="C48:M48"/>
    <mergeCell ref="G47:I47"/>
    <mergeCell ref="J47:M47"/>
    <mergeCell ref="G46:I46"/>
    <mergeCell ref="J46:M46"/>
  </mergeCells>
  <pageMargins left="0.25" right="0.25" top="0" bottom="0.25" header="0.3" footer="0.3"/>
  <pageSetup paperSize="5" orientation="portrait" r:id="rId1"/>
  <headerFooter>
    <oddHeader>&amp;L&amp;G</oddHeader>
    <oddFooter>&amp;L&amp;G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
  <sheetViews>
    <sheetView workbookViewId="0"/>
  </sheetViews>
  <sheetFormatPr defaultColWidth="9.140625" defaultRowHeight="15" x14ac:dyDescent="0.25"/>
  <cols>
    <col min="1" max="1" width="16.5703125" style="2" customWidth="1"/>
    <col min="2" max="2" width="9.140625" style="2"/>
    <col min="3" max="3" width="16.42578125" style="2" bestFit="1" customWidth="1"/>
    <col min="4" max="4" width="9.140625" style="2"/>
    <col min="5" max="5" width="17.7109375" style="2" bestFit="1" customWidth="1"/>
    <col min="6" max="16384" width="9.140625" style="2"/>
  </cols>
  <sheetData>
    <row r="1" spans="1:7" x14ac:dyDescent="0.25">
      <c r="G1" s="2" t="s">
        <v>226</v>
      </c>
    </row>
    <row r="2" spans="1:7" x14ac:dyDescent="0.25">
      <c r="A2" s="236" t="s">
        <v>227</v>
      </c>
      <c r="B2" s="236"/>
      <c r="C2" s="236" t="s">
        <v>228</v>
      </c>
      <c r="E2" s="236" t="s">
        <v>229</v>
      </c>
    </row>
    <row r="3" spans="1:7" x14ac:dyDescent="0.25">
      <c r="A3" s="2" t="s">
        <v>230</v>
      </c>
      <c r="C3" s="2" t="s">
        <v>231</v>
      </c>
      <c r="E3" s="2" t="s">
        <v>232</v>
      </c>
    </row>
    <row r="4" spans="1:7" x14ac:dyDescent="0.25">
      <c r="A4" s="2" t="s">
        <v>233</v>
      </c>
      <c r="C4" s="2" t="s">
        <v>234</v>
      </c>
      <c r="E4" s="2" t="s">
        <v>235</v>
      </c>
    </row>
    <row r="5" spans="1:7" x14ac:dyDescent="0.25">
      <c r="A5" s="2" t="s">
        <v>236</v>
      </c>
      <c r="C5" s="2" t="s">
        <v>237</v>
      </c>
      <c r="E5" s="2" t="s">
        <v>238</v>
      </c>
    </row>
    <row r="6" spans="1:7" x14ac:dyDescent="0.25">
      <c r="A6" s="2" t="s">
        <v>239</v>
      </c>
      <c r="C6" s="2" t="s">
        <v>240</v>
      </c>
      <c r="E6" s="2" t="s">
        <v>241</v>
      </c>
    </row>
    <row r="7" spans="1:7" x14ac:dyDescent="0.25">
      <c r="A7" s="2" t="s">
        <v>242</v>
      </c>
      <c r="C7" s="2" t="s">
        <v>243</v>
      </c>
      <c r="E7" s="2" t="s">
        <v>244</v>
      </c>
    </row>
    <row r="8" spans="1:7" x14ac:dyDescent="0.25">
      <c r="E8" s="2" t="s">
        <v>245</v>
      </c>
    </row>
    <row r="9" spans="1:7" x14ac:dyDescent="0.25">
      <c r="E9" s="2" t="s">
        <v>246</v>
      </c>
    </row>
    <row r="10" spans="1:7" x14ac:dyDescent="0.25">
      <c r="E10" s="2" t="s">
        <v>247</v>
      </c>
    </row>
    <row r="11" spans="1:7" x14ac:dyDescent="0.25">
      <c r="E11" s="2" t="s">
        <v>248</v>
      </c>
    </row>
  </sheetData>
  <sheetProtection algorithmName="SHA-512" hashValue="pt61a0FVafXSs/5hfnSVY/SKCwMOHe/3QGxWSvKUA4ABCDrfqNcX/AiiecUAX1SUi7gFMNpuUrBn96z5vpX7ug==" saltValue="S0PHyE5bldYsKZeXgmV5n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A1664B3E1E7854DBCA2CEEDAF37B0B9" ma:contentTypeVersion="0" ma:contentTypeDescription="Create a new document." ma:contentTypeScope="" ma:versionID="84ef45cc11d91d1b1dbab10d0ac9bb91">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QVJDQTP4TD7R-156-175</_dlc_DocId>
    <_dlc_DocIdUrl xmlns="678ff5ba-7e10-4e2b-ab41-c6b2b3c0abbf">
      <Url>http://ogssp/sites/psg/_layouts/DocIdRedir.aspx?ID=QVJDQTP4TD7R-156-175</Url>
      <Description>QVJDQTP4TD7R-156-175</Description>
    </_dlc_DocIdUrl>
  </documentManagement>
</p:properties>
</file>

<file path=customXml/itemProps1.xml><?xml version="1.0" encoding="utf-8"?>
<ds:datastoreItem xmlns:ds="http://schemas.openxmlformats.org/officeDocument/2006/customXml" ds:itemID="{D86BE2EB-4559-48DB-ABA1-FA31C7C31092}">
  <ds:schemaRefs>
    <ds:schemaRef ds:uri="http://schemas.microsoft.com/sharepoint/events"/>
  </ds:schemaRefs>
</ds:datastoreItem>
</file>

<file path=customXml/itemProps2.xml><?xml version="1.0" encoding="utf-8"?>
<ds:datastoreItem xmlns:ds="http://schemas.openxmlformats.org/officeDocument/2006/customXml" ds:itemID="{CAD5265A-EF9D-4065-8D33-616F42CE9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D64BC7-40FC-4009-A8D3-5FFF8D54B68A}">
  <ds:schemaRefs>
    <ds:schemaRef ds:uri="http://schemas.microsoft.com/sharepoint/v3/contenttype/forms"/>
  </ds:schemaRefs>
</ds:datastoreItem>
</file>

<file path=customXml/itemProps4.xml><?xml version="1.0" encoding="utf-8"?>
<ds:datastoreItem xmlns:ds="http://schemas.openxmlformats.org/officeDocument/2006/customXml" ds:itemID="{9BC61418-A08B-4B24-B1AC-A23CBCDC3587}">
  <ds:schemaRefs>
    <ds:schemaRef ds:uri="http://schemas.microsoft.com/office/2006/documentManagement/types"/>
    <ds:schemaRef ds:uri="http://purl.org/dc/elements/1.1/"/>
    <ds:schemaRef ds:uri="http://purl.org/dc/terms/"/>
    <ds:schemaRef ds:uri="http://schemas.openxmlformats.org/package/2006/metadata/core-properties"/>
    <ds:schemaRef ds:uri="678ff5ba-7e10-4e2b-ab41-c6b2b3c0abbf"/>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Acronyms</vt:lpstr>
      <vt:lpstr>FPR Folder Structure Desc.</vt:lpstr>
      <vt:lpstr>Pre-Procurement</vt:lpstr>
      <vt:lpstr>Evaluation</vt:lpstr>
      <vt:lpstr>Award</vt:lpstr>
      <vt:lpstr>Operational</vt:lpstr>
      <vt:lpstr>Procurement Record Checklist</vt:lpstr>
      <vt:lpstr>drop down lists (hidden)</vt:lpstr>
      <vt:lpstr>misc</vt:lpstr>
      <vt:lpstr>'FPR Folder Structure Desc.'!Print_Area</vt:lpstr>
      <vt:lpstr>Evaluation!Print_Titles</vt:lpstr>
      <vt:lpstr>Operational!Print_Titles</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Laffin, Stephanie (OGS);Waldron, Robert (OGS);Rochester, Christopher (OGS);Stanley, Tamara (OGS)</dc:creator>
  <cp:lastModifiedBy>Jim Malone (OGS)</cp:lastModifiedBy>
  <cp:lastPrinted>2018-03-30T16:48:05Z</cp:lastPrinted>
  <dcterms:created xsi:type="dcterms:W3CDTF">2012-08-28T17:56:21Z</dcterms:created>
  <dcterms:modified xsi:type="dcterms:W3CDTF">2022-05-11T18:59:45Z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0x010100FA1664B3E1E7854DBCA2CEEDAF37B0B9</vt:lpwstr>
  </property>
  <property fmtid="{D5CDD505-2E9C-101B-9397-08002B2CF9AE}" pid="3" name="_dlc_DocIdItemGuid">
    <vt:lpwstr>20e4e193-9611-46a5-bd06-dfc52418e8b7</vt:lpwstr>
  </property>
</Properties>
</file>